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BARRANCAS  sec  hac\CONTABILIDAD 2020\CUADROS  BALANCE  2020\"/>
    </mc:Choice>
  </mc:AlternateContent>
  <bookViews>
    <workbookView xWindow="0" yWindow="0" windowWidth="28800" windowHeight="13725"/>
  </bookViews>
  <sheets>
    <sheet name="INGRESOS DETALLADOS  2020" sheetId="1" r:id="rId1"/>
    <sheet name="GASTOS  DETALLADOS 2020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30" i="1" s="1"/>
  <c r="F51" i="1" s="1"/>
  <c r="G85" i="2" s="1"/>
  <c r="H14" i="1"/>
  <c r="H85" i="2"/>
  <c r="F85" i="2"/>
  <c r="G51" i="1"/>
  <c r="E51" i="1"/>
  <c r="H47" i="1"/>
  <c r="G47" i="1"/>
  <c r="F47" i="1"/>
  <c r="E47" i="1"/>
  <c r="H35" i="1"/>
  <c r="G35" i="1"/>
  <c r="F35" i="1"/>
  <c r="E35" i="1"/>
  <c r="H30" i="1"/>
  <c r="H51" i="1" s="1"/>
  <c r="I85" i="2" s="1"/>
  <c r="M85" i="2" s="1"/>
  <c r="G30" i="1"/>
  <c r="E30" i="1"/>
  <c r="I83" i="2"/>
  <c r="H83" i="2"/>
  <c r="G83" i="2"/>
  <c r="F83" i="2"/>
  <c r="I78" i="2"/>
  <c r="H78" i="2"/>
  <c r="G78" i="2"/>
  <c r="F78" i="2"/>
  <c r="I57" i="2"/>
  <c r="H57" i="2"/>
  <c r="G57" i="2"/>
  <c r="F57" i="2"/>
  <c r="I50" i="2"/>
  <c r="H50" i="2"/>
  <c r="G50" i="2"/>
  <c r="F50" i="2"/>
  <c r="I39" i="2"/>
  <c r="H39" i="2"/>
  <c r="G39" i="2"/>
  <c r="F39" i="2"/>
  <c r="I11" i="2"/>
  <c r="H11" i="2"/>
  <c r="G11" i="2"/>
  <c r="F11" i="2"/>
  <c r="H49" i="1"/>
  <c r="G49" i="1"/>
  <c r="F49" i="1"/>
  <c r="E49" i="1"/>
</calcChain>
</file>

<file path=xl/sharedStrings.xml><?xml version="1.0" encoding="utf-8"?>
<sst xmlns="http://schemas.openxmlformats.org/spreadsheetml/2006/main" count="141" uniqueCount="130">
  <si>
    <t>MUNICIPALIDAD DE  BARRANCAS  EJERCICIO 2020</t>
  </si>
  <si>
    <t>REESTRUCTURA</t>
  </si>
  <si>
    <t>CODCTA</t>
  </si>
  <si>
    <t>CUENTA</t>
  </si>
  <si>
    <t>PRES.2020 (PRORR. 2019)</t>
  </si>
  <si>
    <t>Aumento</t>
  </si>
  <si>
    <t>Disminución</t>
  </si>
  <si>
    <t>Impuestos Retributivos</t>
  </si>
  <si>
    <t>Servicio de Agua Potable</t>
  </si>
  <si>
    <t>Conexión de Red Cloacal</t>
  </si>
  <si>
    <t>Servicio de Red Cloacal</t>
  </si>
  <si>
    <t>Derecho de Oficina</t>
  </si>
  <si>
    <t>Derecho de cementerio</t>
  </si>
  <si>
    <t>Extensión y Renovación Licencia de Conducir</t>
  </si>
  <si>
    <t>Patente de Rodados</t>
  </si>
  <si>
    <t>Habilitación de Comercios e Industrias</t>
  </si>
  <si>
    <t>Derecho de Inspección, Seguridad e Higiene</t>
  </si>
  <si>
    <t>Derecho de venta ambulante</t>
  </si>
  <si>
    <t>Derecho de Abasto  / Inspección carne</t>
  </si>
  <si>
    <t>Servicios Varios</t>
  </si>
  <si>
    <t>Publicidad</t>
  </si>
  <si>
    <t>Utilización de vehículos</t>
  </si>
  <si>
    <t>Venta de Arena, Ripio, Cascajos y otros</t>
  </si>
  <si>
    <t>Multas y Recargos</t>
  </si>
  <si>
    <t>Ingresos no previstos</t>
  </si>
  <si>
    <t>Convenio Acción Social</t>
  </si>
  <si>
    <t>Ingresos Varios</t>
  </si>
  <si>
    <t>Otros Ingresos</t>
  </si>
  <si>
    <t>Recupero Fondo Municipal</t>
  </si>
  <si>
    <t>Venta de Terrenos Fiscales</t>
  </si>
  <si>
    <t>TOTAL  INGRESOS PROPIOS</t>
  </si>
  <si>
    <t>Coparticipación Art. 10</t>
  </si>
  <si>
    <t>Fondos Ley 2615</t>
  </si>
  <si>
    <t>Fondo Federal Solidario</t>
  </si>
  <si>
    <t>Adicional Impuesto Inmobiliario</t>
  </si>
  <si>
    <t>TOTAL INGRESOS COPARTICIPACION</t>
  </si>
  <si>
    <t>Aportes no Reintegrables</t>
  </si>
  <si>
    <t>Uso del Crédito</t>
  </si>
  <si>
    <t>Remanente de Ejercicios Anteriores</t>
  </si>
  <si>
    <t>Pensiones</t>
  </si>
  <si>
    <t>Ingresos Recursos Hídricos</t>
  </si>
  <si>
    <t>5 Viviendas IPVU</t>
  </si>
  <si>
    <t>Mantenimiento de escuelas</t>
  </si>
  <si>
    <t>Convenio Leña</t>
  </si>
  <si>
    <t>Convenio UEP</t>
  </si>
  <si>
    <t>Remodelación Escuela Nº 210</t>
  </si>
  <si>
    <t>Recursos Hídricos - Limp. Canales   INGRESO</t>
  </si>
  <si>
    <t>TOTAL FINANCIAMIENTO PROVINCIA</t>
  </si>
  <si>
    <t>MIN. DES. NACION - FORTALECIMIENTO- INGRESO</t>
  </si>
  <si>
    <t>TOTAL FINANCIAMIENTO NACION</t>
  </si>
  <si>
    <t>TOTAL  RECURSOS</t>
  </si>
  <si>
    <t>Planta politica</t>
  </si>
  <si>
    <t>Planta Permanente</t>
  </si>
  <si>
    <t>Contratados</t>
  </si>
  <si>
    <t>Adicionales y asignaciones</t>
  </si>
  <si>
    <t>Aportes Patronales</t>
  </si>
  <si>
    <t>ART</t>
  </si>
  <si>
    <t>TOTAL PERSONAL</t>
  </si>
  <si>
    <t>Alquileres</t>
  </si>
  <si>
    <t>Fletes y almacenajes</t>
  </si>
  <si>
    <t>Cortesía, Homenaje y Conmemoraciones</t>
  </si>
  <si>
    <t>Reintegro, Viáticos y Movilidad</t>
  </si>
  <si>
    <t>Combustibles y lubricantes</t>
  </si>
  <si>
    <t>Conservación edificios e instalaciones</t>
  </si>
  <si>
    <t>Conservación maquinarias y automotores</t>
  </si>
  <si>
    <t>Conservación muebles y útiles</t>
  </si>
  <si>
    <t>Conservación calles y paseos</t>
  </si>
  <si>
    <t>Energía eléctrica, gas y agua</t>
  </si>
  <si>
    <t>Avisos y publicaciones</t>
  </si>
  <si>
    <t>Útiles libros e impresiones</t>
  </si>
  <si>
    <t>Gastos Judiciales</t>
  </si>
  <si>
    <t>Seguros y comisiones</t>
  </si>
  <si>
    <t>Servicio de comunicaciones</t>
  </si>
  <si>
    <t>Servicio de refrigerio</t>
  </si>
  <si>
    <t>Uniformes y equipos</t>
  </si>
  <si>
    <t>Utiles de limpieza</t>
  </si>
  <si>
    <t>Honorarios y retribuciones a terceros</t>
  </si>
  <si>
    <t>Productos químicos de sanidad</t>
  </si>
  <si>
    <t>Forraje y alimentación de animales</t>
  </si>
  <si>
    <t>Gastos eventuales menores</t>
  </si>
  <si>
    <t>Gastos Bloquera Municipal</t>
  </si>
  <si>
    <t>Eventos Culturales</t>
  </si>
  <si>
    <t xml:space="preserve">Gastos de representación </t>
  </si>
  <si>
    <t>Conservación de Redes Sanitarias</t>
  </si>
  <si>
    <t>Centro Comunitario de Internet</t>
  </si>
  <si>
    <t>TOTAL  SERVICIOS Y BS. CONSUMO</t>
  </si>
  <si>
    <t>Escuelas y cooperadoras</t>
  </si>
  <si>
    <t>Instituciones Culturales Científicas y Deportivas</t>
  </si>
  <si>
    <t>Ayuda Social Directa</t>
  </si>
  <si>
    <t>Bonos Alimentarios</t>
  </si>
  <si>
    <t>Colonias de verano</t>
  </si>
  <si>
    <t>Pensiones Vejez e Invalidez</t>
  </si>
  <si>
    <t>Programa Municipal de Empleo</t>
  </si>
  <si>
    <t>Deporte y Recreación</t>
  </si>
  <si>
    <t>Convenio Mantenimiento de Escuelas</t>
  </si>
  <si>
    <t>Operativo Leña</t>
  </si>
  <si>
    <t>TOTAL TRANSFERENCIAS</t>
  </si>
  <si>
    <t>Maquinarias y Herramientas</t>
  </si>
  <si>
    <t>Medios de Transporte</t>
  </si>
  <si>
    <t>Aparatos, Instrumentos y equipos</t>
  </si>
  <si>
    <t>Moblaje</t>
  </si>
  <si>
    <t>Instalaciones Internas</t>
  </si>
  <si>
    <t>Otros bienes</t>
  </si>
  <si>
    <t>TOTAL BIENES DE CAPITAL</t>
  </si>
  <si>
    <t>Construcción y limpieza de canales</t>
  </si>
  <si>
    <t>Mejoramiento Habitacional</t>
  </si>
  <si>
    <t>Emprendimientos Productivos</t>
  </si>
  <si>
    <t>Forestación</t>
  </si>
  <si>
    <t>Proyecto y Construcción Cordón Cuneta</t>
  </si>
  <si>
    <t>Reordenamiento Catastral</t>
  </si>
  <si>
    <t>Mantenimiento de Parques y Paseos Públicos</t>
  </si>
  <si>
    <t>Otras Obras Menores</t>
  </si>
  <si>
    <t>Ampliación red de gas</t>
  </si>
  <si>
    <t>Ampliación red Cloacal</t>
  </si>
  <si>
    <t>Obra Complejo cultural</t>
  </si>
  <si>
    <t>Construcción de veredas</t>
  </si>
  <si>
    <t>Iluminación Calles y Espacios Públicos</t>
  </si>
  <si>
    <t>Plan 6 Viviendas Madres solteras</t>
  </si>
  <si>
    <t>Ampliación y Renovación Red de agua</t>
  </si>
  <si>
    <t>Museo Municipal 1º Etapa</t>
  </si>
  <si>
    <t>Centro de Formación Profesional</t>
  </si>
  <si>
    <t>Cueva Huenul</t>
  </si>
  <si>
    <t>TOTAL OBRAS PUBLICAS</t>
  </si>
  <si>
    <t>Amortización deuda original</t>
  </si>
  <si>
    <t>TOTAL  GASTOS</t>
  </si>
  <si>
    <t>DEFICIT</t>
  </si>
  <si>
    <t>Ejecutado 2020</t>
  </si>
  <si>
    <t>ESTADO DE EJECUCION DE RECURSOS Y GASTOS</t>
  </si>
  <si>
    <t>GASTOS</t>
  </si>
  <si>
    <t>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</si>
</sst>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43" fontId="0" fillId="0" borderId="0" xfId="1" applyFont="1"/>
    <xf numFmtId="43" fontId="2" fillId="2" borderId="0" xfId="1" applyFont="1" applyFill="1"/>
    <xf numFmtId="0" fontId="0" fillId="2" borderId="0" xfId="0" applyFill="1"/>
    <xf numFmtId="43" fontId="0" fillId="2" borderId="0" xfId="1" applyFont="1" applyFill="1"/>
    <xf numFmtId="43" fontId="0" fillId="2" borderId="0" xfId="1" applyFont="1" applyFill="1" applyAlignment="1">
      <alignment wrapText="1"/>
    </xf>
    <xf numFmtId="43" fontId="0" fillId="0" borderId="0" xfId="0" applyNumberFormat="1"/>
    <xf numFmtId="43" fontId="0" fillId="2" borderId="0" xfId="1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H51"/>
  <sheetViews>
    <sheetView tabSelected="1" workbookViewId="0">
      <selection activeCell="K6" sqref="K6"/>
    </sheetView>
  </sheetViews>
  <sheetFormatPr baseColWidth="10" defaultRowHeight="15" x14ac:dyDescent="0.25"/>
  <cols>
    <col min="4" max="4" width="45.28515625" bestFit="1" customWidth="1"/>
    <col min="5" max="5" width="15.140625" style="2" bestFit="1" customWidth="1"/>
    <col min="6" max="6" width="13.140625" style="2" bestFit="1" customWidth="1"/>
    <col min="7" max="8" width="14.140625" style="2" bestFit="1" customWidth="1"/>
  </cols>
  <sheetData>
    <row r="3" spans="3:8" x14ac:dyDescent="0.25">
      <c r="D3" t="s">
        <v>0</v>
      </c>
    </row>
    <row r="4" spans="3:8" x14ac:dyDescent="0.25">
      <c r="D4" s="9" t="s">
        <v>127</v>
      </c>
      <c r="E4" s="9"/>
      <c r="F4" s="9"/>
      <c r="G4" s="9"/>
      <c r="H4" s="9"/>
    </row>
    <row r="5" spans="3:8" x14ac:dyDescent="0.25">
      <c r="D5" t="s">
        <v>129</v>
      </c>
      <c r="F5" s="8" t="s">
        <v>1</v>
      </c>
      <c r="G5" s="8"/>
    </row>
    <row r="6" spans="3:8" ht="30" x14ac:dyDescent="0.25">
      <c r="C6" s="4" t="s">
        <v>2</v>
      </c>
      <c r="D6" s="4" t="s">
        <v>3</v>
      </c>
      <c r="E6" s="6" t="s">
        <v>4</v>
      </c>
      <c r="F6" s="5" t="s">
        <v>5</v>
      </c>
      <c r="G6" s="5" t="s">
        <v>6</v>
      </c>
      <c r="H6" s="5" t="s">
        <v>126</v>
      </c>
    </row>
    <row r="7" spans="3:8" x14ac:dyDescent="0.25">
      <c r="C7">
        <v>111111</v>
      </c>
      <c r="D7" t="s">
        <v>7</v>
      </c>
      <c r="E7" s="2">
        <v>223453.07</v>
      </c>
      <c r="F7" s="2">
        <v>75572.36</v>
      </c>
      <c r="H7" s="2">
        <v>299025.43</v>
      </c>
    </row>
    <row r="8" spans="3:8" x14ac:dyDescent="0.25">
      <c r="C8">
        <v>111112</v>
      </c>
      <c r="D8" t="s">
        <v>8</v>
      </c>
      <c r="E8" s="2">
        <v>3200</v>
      </c>
      <c r="F8" s="2">
        <v>4150</v>
      </c>
      <c r="H8" s="2">
        <v>7350</v>
      </c>
    </row>
    <row r="9" spans="3:8" x14ac:dyDescent="0.25">
      <c r="C9">
        <v>111113</v>
      </c>
      <c r="D9" t="s">
        <v>9</v>
      </c>
      <c r="E9" s="2">
        <v>10760</v>
      </c>
      <c r="F9" s="2">
        <v>9190</v>
      </c>
      <c r="H9" s="2">
        <v>19950</v>
      </c>
    </row>
    <row r="10" spans="3:8" x14ac:dyDescent="0.25">
      <c r="C10">
        <v>111114</v>
      </c>
      <c r="D10" t="s">
        <v>10</v>
      </c>
      <c r="E10" s="2">
        <v>600</v>
      </c>
      <c r="H10" s="2">
        <v>600</v>
      </c>
    </row>
    <row r="11" spans="3:8" x14ac:dyDescent="0.25">
      <c r="C11">
        <v>111131</v>
      </c>
      <c r="D11" t="s">
        <v>11</v>
      </c>
      <c r="E11" s="2">
        <v>8725</v>
      </c>
      <c r="F11" s="2">
        <v>14989.5</v>
      </c>
      <c r="H11" s="2">
        <v>23714.5</v>
      </c>
    </row>
    <row r="12" spans="3:8" x14ac:dyDescent="0.25">
      <c r="C12">
        <v>111134</v>
      </c>
      <c r="D12" t="s">
        <v>12</v>
      </c>
      <c r="E12" s="2">
        <v>225</v>
      </c>
      <c r="F12" s="2">
        <v>1800</v>
      </c>
      <c r="H12" s="2">
        <v>2025</v>
      </c>
    </row>
    <row r="13" spans="3:8" x14ac:dyDescent="0.25">
      <c r="C13">
        <v>111135</v>
      </c>
      <c r="D13" t="s">
        <v>13</v>
      </c>
      <c r="E13" s="2">
        <v>37717.980000000003</v>
      </c>
      <c r="G13" s="2">
        <v>12269.78</v>
      </c>
      <c r="H13" s="2">
        <v>25448.200000000004</v>
      </c>
    </row>
    <row r="14" spans="3:8" x14ac:dyDescent="0.25">
      <c r="C14">
        <v>111136</v>
      </c>
      <c r="D14" t="s">
        <v>14</v>
      </c>
      <c r="E14" s="2">
        <v>1565030.3</v>
      </c>
      <c r="F14" s="2">
        <f>469867.04+0.69</f>
        <v>469867.73</v>
      </c>
      <c r="H14" s="2">
        <f>2034897.34+0.69</f>
        <v>2034898.03</v>
      </c>
    </row>
    <row r="15" spans="3:8" x14ac:dyDescent="0.25">
      <c r="C15">
        <v>111121</v>
      </c>
      <c r="D15" t="s">
        <v>15</v>
      </c>
      <c r="E15" s="2">
        <v>34630.75</v>
      </c>
      <c r="F15" s="2">
        <v>58156.07</v>
      </c>
      <c r="H15" s="2">
        <v>92786.82</v>
      </c>
    </row>
    <row r="16" spans="3:8" x14ac:dyDescent="0.25">
      <c r="C16">
        <v>111122</v>
      </c>
      <c r="D16" t="s">
        <v>16</v>
      </c>
      <c r="E16" s="2">
        <v>28872.3</v>
      </c>
      <c r="F16" s="2">
        <v>97288.2</v>
      </c>
      <c r="H16" s="2">
        <v>126160.5</v>
      </c>
    </row>
    <row r="17" spans="3:8" x14ac:dyDescent="0.25">
      <c r="C17">
        <v>111124</v>
      </c>
      <c r="D17" t="s">
        <v>17</v>
      </c>
      <c r="E17" s="2">
        <v>14295</v>
      </c>
      <c r="G17" s="2">
        <v>4170</v>
      </c>
      <c r="H17" s="2">
        <v>10125</v>
      </c>
    </row>
    <row r="18" spans="3:8" x14ac:dyDescent="0.25">
      <c r="C18">
        <v>111125</v>
      </c>
      <c r="D18" t="s">
        <v>18</v>
      </c>
      <c r="E18" s="2">
        <v>24311.5</v>
      </c>
      <c r="G18" s="2">
        <v>24311.5</v>
      </c>
      <c r="H18" s="2">
        <v>0</v>
      </c>
    </row>
    <row r="19" spans="3:8" x14ac:dyDescent="0.25">
      <c r="C19">
        <v>111137</v>
      </c>
      <c r="D19" t="s">
        <v>19</v>
      </c>
      <c r="E19" s="2">
        <v>3800</v>
      </c>
      <c r="G19" s="2">
        <v>3800</v>
      </c>
      <c r="H19" s="2">
        <v>0</v>
      </c>
    </row>
    <row r="20" spans="3:8" x14ac:dyDescent="0.25">
      <c r="C20">
        <v>111140</v>
      </c>
      <c r="D20" t="s">
        <v>20</v>
      </c>
      <c r="E20" s="2">
        <v>16527</v>
      </c>
      <c r="F20" s="2">
        <v>17205</v>
      </c>
      <c r="H20" s="2">
        <v>33732</v>
      </c>
    </row>
    <row r="21" spans="3:8" x14ac:dyDescent="0.25">
      <c r="C21">
        <v>111141</v>
      </c>
      <c r="D21" t="s">
        <v>21</v>
      </c>
      <c r="E21" s="2">
        <v>19870</v>
      </c>
      <c r="F21" s="2">
        <v>165295</v>
      </c>
      <c r="H21" s="2">
        <v>185165</v>
      </c>
    </row>
    <row r="22" spans="3:8" x14ac:dyDescent="0.25">
      <c r="C22">
        <v>111152</v>
      </c>
      <c r="D22" t="s">
        <v>22</v>
      </c>
      <c r="E22" s="2">
        <v>260167</v>
      </c>
      <c r="F22" s="2">
        <v>76914.5</v>
      </c>
      <c r="H22" s="2">
        <v>337081.5</v>
      </c>
    </row>
    <row r="23" spans="3:8" x14ac:dyDescent="0.25">
      <c r="C23">
        <v>111153</v>
      </c>
      <c r="D23" t="s">
        <v>23</v>
      </c>
      <c r="E23" s="2">
        <v>480</v>
      </c>
      <c r="G23" s="2">
        <v>480</v>
      </c>
      <c r="H23" s="2">
        <v>0</v>
      </c>
    </row>
    <row r="24" spans="3:8" x14ac:dyDescent="0.25">
      <c r="C24">
        <v>111201</v>
      </c>
      <c r="D24" t="s">
        <v>24</v>
      </c>
      <c r="E24" s="2">
        <v>793.8</v>
      </c>
      <c r="G24" s="2">
        <v>793.8</v>
      </c>
      <c r="H24" s="2">
        <v>0</v>
      </c>
    </row>
    <row r="25" spans="3:8" x14ac:dyDescent="0.25">
      <c r="C25">
        <v>111203</v>
      </c>
      <c r="D25" t="s">
        <v>25</v>
      </c>
      <c r="E25" s="2">
        <v>119584</v>
      </c>
      <c r="G25" s="2">
        <v>119584</v>
      </c>
      <c r="H25" s="2">
        <v>0</v>
      </c>
    </row>
    <row r="26" spans="3:8" x14ac:dyDescent="0.25">
      <c r="C26">
        <v>111204</v>
      </c>
      <c r="D26" t="s">
        <v>26</v>
      </c>
      <c r="E26" s="2">
        <v>808642</v>
      </c>
      <c r="G26" s="2">
        <v>808642</v>
      </c>
      <c r="H26" s="2">
        <v>0</v>
      </c>
    </row>
    <row r="27" spans="3:8" x14ac:dyDescent="0.25">
      <c r="C27">
        <v>111205</v>
      </c>
      <c r="D27" t="s">
        <v>27</v>
      </c>
      <c r="E27" s="2">
        <v>4800</v>
      </c>
      <c r="F27" s="2">
        <v>80625.75</v>
      </c>
      <c r="H27" s="2">
        <v>85425.75</v>
      </c>
    </row>
    <row r="28" spans="3:8" x14ac:dyDescent="0.25">
      <c r="C28">
        <v>111206</v>
      </c>
      <c r="D28" t="s">
        <v>28</v>
      </c>
      <c r="E28" s="2">
        <v>396114.23</v>
      </c>
      <c r="G28" s="2">
        <v>396114.23</v>
      </c>
      <c r="H28" s="2">
        <v>0</v>
      </c>
    </row>
    <row r="29" spans="3:8" x14ac:dyDescent="0.25">
      <c r="C29">
        <v>12202</v>
      </c>
      <c r="D29" t="s">
        <v>29</v>
      </c>
      <c r="F29" s="2">
        <v>2400</v>
      </c>
      <c r="H29" s="2">
        <v>2400</v>
      </c>
    </row>
    <row r="30" spans="3:8" x14ac:dyDescent="0.25">
      <c r="D30" s="1" t="s">
        <v>30</v>
      </c>
      <c r="E30" s="3">
        <f>SUM(E7:E29)</f>
        <v>3582598.93</v>
      </c>
      <c r="F30" s="3">
        <f t="shared" ref="F30:H30" si="0">SUM(F7:F29)</f>
        <v>1073454.1099999999</v>
      </c>
      <c r="G30" s="3">
        <f t="shared" si="0"/>
        <v>1370165.31</v>
      </c>
      <c r="H30" s="3">
        <f t="shared" si="0"/>
        <v>3285887.73</v>
      </c>
    </row>
    <row r="31" spans="3:8" x14ac:dyDescent="0.25">
      <c r="C31">
        <v>11211</v>
      </c>
      <c r="D31" t="s">
        <v>31</v>
      </c>
      <c r="E31" s="2">
        <v>426000</v>
      </c>
      <c r="G31" s="2">
        <v>35500</v>
      </c>
      <c r="H31" s="2">
        <v>390500</v>
      </c>
    </row>
    <row r="32" spans="3:8" x14ac:dyDescent="0.25">
      <c r="C32">
        <v>11212</v>
      </c>
      <c r="D32" t="s">
        <v>32</v>
      </c>
      <c r="E32" s="2">
        <v>1158160.74</v>
      </c>
      <c r="G32" s="2">
        <v>35593.699999999997</v>
      </c>
      <c r="H32" s="2">
        <v>1122567.04</v>
      </c>
    </row>
    <row r="33" spans="3:8" x14ac:dyDescent="0.25">
      <c r="C33">
        <v>11213</v>
      </c>
      <c r="D33" t="s">
        <v>33</v>
      </c>
      <c r="E33" s="2">
        <v>163220.45000000001</v>
      </c>
      <c r="G33" s="2">
        <v>163220.45000000001</v>
      </c>
      <c r="H33" s="2">
        <v>0</v>
      </c>
    </row>
    <row r="34" spans="3:8" x14ac:dyDescent="0.25">
      <c r="C34">
        <v>11214</v>
      </c>
      <c r="D34" t="s">
        <v>34</v>
      </c>
      <c r="E34" s="2">
        <v>468127.41</v>
      </c>
      <c r="F34" s="2">
        <v>86763.93</v>
      </c>
      <c r="H34" s="2">
        <v>554891.34</v>
      </c>
    </row>
    <row r="35" spans="3:8" x14ac:dyDescent="0.25">
      <c r="D35" s="1" t="s">
        <v>35</v>
      </c>
      <c r="E35" s="3">
        <f>SUM(E31:E34)</f>
        <v>2215508.6</v>
      </c>
      <c r="F35" s="3">
        <f t="shared" ref="F35:H35" si="1">SUM(F31:F34)</f>
        <v>86763.93</v>
      </c>
      <c r="G35" s="3">
        <f t="shared" si="1"/>
        <v>234314.15000000002</v>
      </c>
      <c r="H35" s="3">
        <f t="shared" si="1"/>
        <v>2067958.38</v>
      </c>
    </row>
    <row r="36" spans="3:8" x14ac:dyDescent="0.25">
      <c r="C36">
        <v>130001</v>
      </c>
      <c r="D36" t="s">
        <v>36</v>
      </c>
      <c r="E36" s="2">
        <v>78597668.900000006</v>
      </c>
      <c r="F36" s="2">
        <v>6363273.2000000002</v>
      </c>
      <c r="H36" s="2">
        <v>84960942.100000009</v>
      </c>
    </row>
    <row r="37" spans="3:8" x14ac:dyDescent="0.25">
      <c r="C37">
        <v>130002</v>
      </c>
      <c r="D37" t="s">
        <v>37</v>
      </c>
      <c r="E37" s="2">
        <v>12835216.73</v>
      </c>
      <c r="G37" s="2">
        <v>12835216.73</v>
      </c>
      <c r="H37" s="2">
        <v>0</v>
      </c>
    </row>
    <row r="38" spans="3:8" x14ac:dyDescent="0.25">
      <c r="C38">
        <v>130003</v>
      </c>
      <c r="D38" t="s">
        <v>38</v>
      </c>
      <c r="E38" s="2">
        <v>3028079.7</v>
      </c>
      <c r="G38" s="2">
        <v>3028079.7</v>
      </c>
      <c r="H38" s="2">
        <v>0</v>
      </c>
    </row>
    <row r="39" spans="3:8" x14ac:dyDescent="0.25">
      <c r="C39">
        <v>130004</v>
      </c>
      <c r="D39" t="s">
        <v>39</v>
      </c>
      <c r="E39" s="2">
        <v>22861.439999999999</v>
      </c>
      <c r="G39" s="2">
        <v>2222.64</v>
      </c>
      <c r="H39" s="2">
        <v>20638.8</v>
      </c>
    </row>
    <row r="40" spans="3:8" x14ac:dyDescent="0.25">
      <c r="C40">
        <v>130005</v>
      </c>
      <c r="D40" t="s">
        <v>40</v>
      </c>
      <c r="E40" s="2">
        <v>603600</v>
      </c>
      <c r="G40" s="2">
        <v>603600</v>
      </c>
      <c r="H40" s="2">
        <v>0</v>
      </c>
    </row>
    <row r="41" spans="3:8" x14ac:dyDescent="0.25">
      <c r="C41">
        <v>130008</v>
      </c>
      <c r="D41" t="s">
        <v>41</v>
      </c>
      <c r="E41" s="2">
        <v>6191917.1400000006</v>
      </c>
      <c r="G41" s="2">
        <v>5193169.13</v>
      </c>
      <c r="H41" s="2">
        <v>998748.01000000071</v>
      </c>
    </row>
    <row r="42" spans="3:8" x14ac:dyDescent="0.25">
      <c r="C42">
        <v>130011</v>
      </c>
      <c r="D42" t="s">
        <v>42</v>
      </c>
      <c r="E42" s="2">
        <v>120359.24</v>
      </c>
      <c r="G42" s="2">
        <v>85976.31</v>
      </c>
      <c r="H42" s="2">
        <v>34382.930000000008</v>
      </c>
    </row>
    <row r="43" spans="3:8" x14ac:dyDescent="0.25">
      <c r="C43">
        <v>130012</v>
      </c>
      <c r="D43" t="s">
        <v>43</v>
      </c>
      <c r="E43" s="2">
        <v>193200</v>
      </c>
      <c r="G43" s="2">
        <v>30912</v>
      </c>
      <c r="H43" s="2">
        <v>162288</v>
      </c>
    </row>
    <row r="44" spans="3:8" x14ac:dyDescent="0.25">
      <c r="C44">
        <v>130013</v>
      </c>
      <c r="D44" t="s">
        <v>44</v>
      </c>
      <c r="E44" s="2">
        <v>35000</v>
      </c>
      <c r="G44" s="2">
        <v>35000</v>
      </c>
      <c r="H44" s="2">
        <v>0</v>
      </c>
    </row>
    <row r="45" spans="3:8" x14ac:dyDescent="0.25">
      <c r="C45">
        <v>130016</v>
      </c>
      <c r="D45" t="s">
        <v>45</v>
      </c>
      <c r="E45" s="2">
        <v>3440415.26</v>
      </c>
      <c r="G45" s="2">
        <v>3440415.26</v>
      </c>
      <c r="H45" s="2">
        <v>0</v>
      </c>
    </row>
    <row r="46" spans="3:8" x14ac:dyDescent="0.25">
      <c r="C46">
        <v>130018</v>
      </c>
      <c r="D46" t="s">
        <v>46</v>
      </c>
      <c r="F46" s="2">
        <v>800000</v>
      </c>
      <c r="H46" s="2">
        <v>800000</v>
      </c>
    </row>
    <row r="47" spans="3:8" x14ac:dyDescent="0.25">
      <c r="D47" s="1" t="s">
        <v>47</v>
      </c>
      <c r="E47" s="3">
        <f>SUM(E36:E46)</f>
        <v>105068318.41000001</v>
      </c>
      <c r="F47" s="3">
        <f t="shared" ref="F47:H47" si="2">SUM(F36:F46)</f>
        <v>7163273.2000000002</v>
      </c>
      <c r="G47" s="3">
        <f t="shared" si="2"/>
        <v>25254591.769999996</v>
      </c>
      <c r="H47" s="3">
        <f t="shared" si="2"/>
        <v>86976999.840000018</v>
      </c>
    </row>
    <row r="48" spans="3:8" x14ac:dyDescent="0.25">
      <c r="C48">
        <v>140001</v>
      </c>
      <c r="D48" t="s">
        <v>48</v>
      </c>
      <c r="F48" s="2">
        <v>1000000</v>
      </c>
      <c r="H48" s="2">
        <v>1000000</v>
      </c>
    </row>
    <row r="49" spans="4:8" x14ac:dyDescent="0.25">
      <c r="D49" s="1" t="s">
        <v>49</v>
      </c>
      <c r="E49" s="3">
        <f>SUM(E48)</f>
        <v>0</v>
      </c>
      <c r="F49" s="3">
        <f>SUM(F48)</f>
        <v>1000000</v>
      </c>
      <c r="G49" s="3">
        <f>SUM(G48)</f>
        <v>0</v>
      </c>
      <c r="H49" s="3">
        <f>SUM(H48)</f>
        <v>1000000</v>
      </c>
    </row>
    <row r="51" spans="4:8" x14ac:dyDescent="0.25">
      <c r="D51" s="4" t="s">
        <v>50</v>
      </c>
      <c r="E51" s="5">
        <f>+E30+E35+E47+E49</f>
        <v>110866425.94000001</v>
      </c>
      <c r="F51" s="5">
        <f t="shared" ref="F51:H51" si="3">+F30+F35+F47+F49</f>
        <v>9323491.2400000002</v>
      </c>
      <c r="G51" s="5">
        <f t="shared" si="3"/>
        <v>26859071.229999997</v>
      </c>
      <c r="H51" s="5">
        <f t="shared" si="3"/>
        <v>93330845.950000018</v>
      </c>
    </row>
  </sheetData>
  <mergeCells count="2">
    <mergeCell ref="F5:G5"/>
    <mergeCell ref="D4:H4"/>
  </mergeCells>
  <pageMargins left="0.70866141732283472" right="0.70866141732283472" top="0.74803149606299213" bottom="0.74803149606299213" header="0.31496062992125984" footer="0.31496062992125984"/>
  <pageSetup paperSize="5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M85"/>
  <sheetViews>
    <sheetView topLeftCell="A60" workbookViewId="0">
      <selection activeCell="E1" sqref="E1:I86"/>
    </sheetView>
  </sheetViews>
  <sheetFormatPr baseColWidth="10" defaultRowHeight="15" x14ac:dyDescent="0.25"/>
  <cols>
    <col min="5" max="5" width="43.7109375" bestFit="1" customWidth="1"/>
    <col min="6" max="9" width="16.42578125" style="2" customWidth="1"/>
    <col min="13" max="13" width="14.140625" bestFit="1" customWidth="1"/>
  </cols>
  <sheetData>
    <row r="1" spans="4:9" x14ac:dyDescent="0.25">
      <c r="E1" t="s">
        <v>0</v>
      </c>
    </row>
    <row r="2" spans="4:9" x14ac:dyDescent="0.25">
      <c r="E2" s="9" t="s">
        <v>127</v>
      </c>
      <c r="F2" s="9"/>
      <c r="G2" s="9"/>
      <c r="H2" s="9"/>
      <c r="I2" s="9"/>
    </row>
    <row r="3" spans="4:9" x14ac:dyDescent="0.25">
      <c r="E3" t="s">
        <v>128</v>
      </c>
      <c r="G3" s="8" t="s">
        <v>1</v>
      </c>
      <c r="H3" s="8"/>
    </row>
    <row r="4" spans="4:9" ht="30" x14ac:dyDescent="0.25">
      <c r="D4" t="s">
        <v>2</v>
      </c>
      <c r="E4" s="4" t="s">
        <v>3</v>
      </c>
      <c r="F4" s="6" t="s">
        <v>4</v>
      </c>
      <c r="G4" s="5" t="s">
        <v>5</v>
      </c>
      <c r="H4" s="5" t="s">
        <v>6</v>
      </c>
      <c r="I4" s="5" t="s">
        <v>126</v>
      </c>
    </row>
    <row r="5" spans="4:9" x14ac:dyDescent="0.25">
      <c r="D5">
        <v>21111</v>
      </c>
      <c r="E5" t="s">
        <v>51</v>
      </c>
      <c r="F5" s="2">
        <v>1394911.82</v>
      </c>
      <c r="G5" s="2">
        <v>522795.92</v>
      </c>
      <c r="I5" s="2">
        <v>1917707.74</v>
      </c>
    </row>
    <row r="6" spans="4:9" x14ac:dyDescent="0.25">
      <c r="D6">
        <v>21112</v>
      </c>
      <c r="E6" t="s">
        <v>52</v>
      </c>
      <c r="F6" s="2">
        <v>12032071.770000001</v>
      </c>
      <c r="G6" s="2">
        <v>4868475.72</v>
      </c>
      <c r="I6" s="2">
        <v>16900547.490000002</v>
      </c>
    </row>
    <row r="7" spans="4:9" x14ac:dyDescent="0.25">
      <c r="D7">
        <v>21113</v>
      </c>
      <c r="E7" t="s">
        <v>53</v>
      </c>
      <c r="F7" s="2">
        <v>1768501.06</v>
      </c>
      <c r="H7" s="2">
        <v>7947.17</v>
      </c>
      <c r="I7" s="2">
        <v>1760553.8900000001</v>
      </c>
    </row>
    <row r="8" spans="4:9" x14ac:dyDescent="0.25">
      <c r="D8">
        <v>21114</v>
      </c>
      <c r="E8" t="s">
        <v>54</v>
      </c>
      <c r="F8" s="2">
        <v>39871678.099999994</v>
      </c>
      <c r="G8" s="2">
        <v>8582603.8599999994</v>
      </c>
      <c r="I8" s="2">
        <v>48454281.959999993</v>
      </c>
    </row>
    <row r="9" spans="4:9" x14ac:dyDescent="0.25">
      <c r="D9">
        <v>21115</v>
      </c>
      <c r="E9" t="s">
        <v>55</v>
      </c>
      <c r="F9" s="2">
        <v>11614056.4</v>
      </c>
      <c r="G9" s="2">
        <v>3390325.5</v>
      </c>
      <c r="I9" s="2">
        <v>15004381.9</v>
      </c>
    </row>
    <row r="10" spans="4:9" x14ac:dyDescent="0.25">
      <c r="D10">
        <v>21116</v>
      </c>
      <c r="E10" t="s">
        <v>56</v>
      </c>
      <c r="F10" s="2">
        <v>1673202.85</v>
      </c>
      <c r="G10" s="2">
        <v>924305.69</v>
      </c>
      <c r="I10" s="2">
        <v>2597508.54</v>
      </c>
    </row>
    <row r="11" spans="4:9" x14ac:dyDescent="0.25">
      <c r="E11" s="4" t="s">
        <v>57</v>
      </c>
      <c r="F11" s="5">
        <f>SUM(F5:F10)</f>
        <v>68354422</v>
      </c>
      <c r="G11" s="5">
        <f t="shared" ref="G11:I11" si="0">SUM(G5:G10)</f>
        <v>18288506.690000001</v>
      </c>
      <c r="H11" s="5">
        <f t="shared" si="0"/>
        <v>7947.17</v>
      </c>
      <c r="I11" s="5">
        <f t="shared" si="0"/>
        <v>86634981.520000011</v>
      </c>
    </row>
    <row r="12" spans="4:9" x14ac:dyDescent="0.25">
      <c r="D12">
        <v>211201</v>
      </c>
      <c r="E12" t="s">
        <v>58</v>
      </c>
      <c r="F12" s="2">
        <v>690650</v>
      </c>
      <c r="H12" s="2">
        <v>690650</v>
      </c>
      <c r="I12" s="2">
        <v>0</v>
      </c>
    </row>
    <row r="13" spans="4:9" x14ac:dyDescent="0.25">
      <c r="D13">
        <v>211202</v>
      </c>
      <c r="E13" t="s">
        <v>59</v>
      </c>
      <c r="F13" s="2">
        <v>224956.39</v>
      </c>
      <c r="H13" s="2">
        <v>94251.39</v>
      </c>
      <c r="I13" s="2">
        <v>130705.00000000001</v>
      </c>
    </row>
    <row r="14" spans="4:9" x14ac:dyDescent="0.25">
      <c r="D14">
        <v>211203</v>
      </c>
      <c r="E14" t="s">
        <v>60</v>
      </c>
      <c r="F14" s="2">
        <v>1596808.37</v>
      </c>
      <c r="H14" s="2">
        <v>1557973.87</v>
      </c>
      <c r="I14" s="2">
        <v>38834.5</v>
      </c>
    </row>
    <row r="15" spans="4:9" x14ac:dyDescent="0.25">
      <c r="D15">
        <v>211204</v>
      </c>
      <c r="E15" t="s">
        <v>61</v>
      </c>
      <c r="F15" s="2">
        <v>43900</v>
      </c>
      <c r="G15" s="2">
        <v>82424</v>
      </c>
      <c r="I15" s="2">
        <v>126324</v>
      </c>
    </row>
    <row r="16" spans="4:9" x14ac:dyDescent="0.25">
      <c r="D16">
        <v>211205</v>
      </c>
      <c r="E16" t="s">
        <v>62</v>
      </c>
      <c r="F16" s="2">
        <v>2272262.48</v>
      </c>
      <c r="H16" s="2">
        <v>821235.93</v>
      </c>
      <c r="I16" s="2">
        <v>1451026.5499999998</v>
      </c>
    </row>
    <row r="17" spans="4:9" x14ac:dyDescent="0.25">
      <c r="D17">
        <v>211206</v>
      </c>
      <c r="E17" t="s">
        <v>63</v>
      </c>
      <c r="F17" s="2">
        <v>601038.17000000004</v>
      </c>
      <c r="G17" s="2">
        <v>293175.09000000003</v>
      </c>
      <c r="I17" s="2">
        <v>894213.26</v>
      </c>
    </row>
    <row r="18" spans="4:9" x14ac:dyDescent="0.25">
      <c r="D18">
        <v>211207</v>
      </c>
      <c r="E18" t="s">
        <v>64</v>
      </c>
      <c r="F18" s="2">
        <v>2527999.56</v>
      </c>
      <c r="H18" s="2">
        <v>882707.98</v>
      </c>
      <c r="I18" s="2">
        <v>1645291.58</v>
      </c>
    </row>
    <row r="19" spans="4:9" x14ac:dyDescent="0.25">
      <c r="D19">
        <v>211208</v>
      </c>
      <c r="E19" t="s">
        <v>65</v>
      </c>
      <c r="F19" s="2">
        <v>7358.5</v>
      </c>
      <c r="G19" s="2">
        <v>64191.5</v>
      </c>
      <c r="I19" s="2">
        <v>71550</v>
      </c>
    </row>
    <row r="20" spans="4:9" x14ac:dyDescent="0.25">
      <c r="D20">
        <v>211209</v>
      </c>
      <c r="E20" t="s">
        <v>66</v>
      </c>
      <c r="F20" s="2">
        <v>8658</v>
      </c>
      <c r="H20" s="2">
        <v>8658</v>
      </c>
      <c r="I20" s="2">
        <v>0</v>
      </c>
    </row>
    <row r="21" spans="4:9" x14ac:dyDescent="0.25">
      <c r="D21">
        <v>211210</v>
      </c>
      <c r="E21" t="s">
        <v>67</v>
      </c>
      <c r="F21" s="2">
        <v>1894656.4</v>
      </c>
      <c r="G21" s="2">
        <v>82656.58</v>
      </c>
      <c r="I21" s="2">
        <v>1977312.98</v>
      </c>
    </row>
    <row r="22" spans="4:9" x14ac:dyDescent="0.25">
      <c r="D22">
        <v>211211</v>
      </c>
      <c r="E22" t="s">
        <v>68</v>
      </c>
      <c r="F22" s="2">
        <v>10099.99</v>
      </c>
      <c r="H22" s="2">
        <v>10099.99</v>
      </c>
      <c r="I22" s="2">
        <v>0</v>
      </c>
    </row>
    <row r="23" spans="4:9" x14ac:dyDescent="0.25">
      <c r="D23">
        <v>211212</v>
      </c>
      <c r="E23" t="s">
        <v>69</v>
      </c>
      <c r="F23" s="2">
        <v>259227.79</v>
      </c>
      <c r="H23" s="2">
        <v>109165.79</v>
      </c>
      <c r="I23" s="2">
        <v>150062</v>
      </c>
    </row>
    <row r="24" spans="4:9" x14ac:dyDescent="0.25">
      <c r="D24">
        <v>211213</v>
      </c>
      <c r="E24" t="s">
        <v>70</v>
      </c>
      <c r="F24" s="2">
        <v>1578</v>
      </c>
      <c r="H24" s="2">
        <v>1578</v>
      </c>
      <c r="I24" s="2">
        <v>0</v>
      </c>
    </row>
    <row r="25" spans="4:9" x14ac:dyDescent="0.25">
      <c r="D25">
        <v>211214</v>
      </c>
      <c r="E25" t="s">
        <v>71</v>
      </c>
      <c r="F25" s="2">
        <v>406372.42</v>
      </c>
      <c r="H25" s="2">
        <v>72762.03</v>
      </c>
      <c r="I25" s="2">
        <v>333610.39</v>
      </c>
    </row>
    <row r="26" spans="4:9" x14ac:dyDescent="0.25">
      <c r="D26">
        <v>211215</v>
      </c>
      <c r="E26" t="s">
        <v>72</v>
      </c>
      <c r="F26" s="2">
        <v>352556.95</v>
      </c>
      <c r="H26" s="2">
        <v>351994.89</v>
      </c>
      <c r="I26" s="2">
        <v>562.05999999999767</v>
      </c>
    </row>
    <row r="27" spans="4:9" x14ac:dyDescent="0.25">
      <c r="D27">
        <v>211216</v>
      </c>
      <c r="E27" t="s">
        <v>73</v>
      </c>
      <c r="G27" s="2">
        <v>60765</v>
      </c>
      <c r="I27" s="2">
        <v>60765</v>
      </c>
    </row>
    <row r="28" spans="4:9" x14ac:dyDescent="0.25">
      <c r="D28">
        <v>211217</v>
      </c>
      <c r="E28" t="s">
        <v>74</v>
      </c>
      <c r="F28" s="2">
        <v>655665.37</v>
      </c>
      <c r="G28" s="2">
        <v>398253.64</v>
      </c>
      <c r="I28" s="2">
        <v>1053919.01</v>
      </c>
    </row>
    <row r="29" spans="4:9" x14ac:dyDescent="0.25">
      <c r="D29">
        <v>211218</v>
      </c>
      <c r="E29" t="s">
        <v>75</v>
      </c>
      <c r="F29" s="2">
        <v>25493.75</v>
      </c>
      <c r="H29" s="2">
        <v>25493.75</v>
      </c>
      <c r="I29" s="2">
        <v>0</v>
      </c>
    </row>
    <row r="30" spans="4:9" x14ac:dyDescent="0.25">
      <c r="D30">
        <v>211219</v>
      </c>
      <c r="E30" t="s">
        <v>76</v>
      </c>
      <c r="F30" s="2">
        <v>1623795.24</v>
      </c>
      <c r="G30" s="2">
        <v>209594.25</v>
      </c>
      <c r="I30" s="2">
        <v>1833389.49</v>
      </c>
    </row>
    <row r="31" spans="4:9" x14ac:dyDescent="0.25">
      <c r="D31">
        <v>211220</v>
      </c>
      <c r="E31" t="s">
        <v>77</v>
      </c>
      <c r="F31" s="2">
        <v>32470.880000000001</v>
      </c>
      <c r="G31" s="2">
        <v>51035.09</v>
      </c>
      <c r="I31" s="2">
        <v>83505.97</v>
      </c>
    </row>
    <row r="32" spans="4:9" x14ac:dyDescent="0.25">
      <c r="D32">
        <v>211222</v>
      </c>
      <c r="E32" t="s">
        <v>78</v>
      </c>
      <c r="F32" s="2">
        <v>22440</v>
      </c>
      <c r="H32" s="2">
        <v>22440</v>
      </c>
      <c r="I32" s="2">
        <v>0</v>
      </c>
    </row>
    <row r="33" spans="4:9" x14ac:dyDescent="0.25">
      <c r="D33">
        <v>211224</v>
      </c>
      <c r="E33" t="s">
        <v>79</v>
      </c>
      <c r="F33" s="2">
        <v>22444</v>
      </c>
      <c r="G33" s="2">
        <v>145830.64000000001</v>
      </c>
      <c r="I33" s="2">
        <v>168274.64</v>
      </c>
    </row>
    <row r="34" spans="4:9" x14ac:dyDescent="0.25">
      <c r="D34">
        <v>211225</v>
      </c>
      <c r="E34" t="s">
        <v>80</v>
      </c>
      <c r="F34" s="2">
        <v>52400</v>
      </c>
      <c r="H34" s="2">
        <v>52400</v>
      </c>
      <c r="I34" s="2">
        <v>0</v>
      </c>
    </row>
    <row r="35" spans="4:9" x14ac:dyDescent="0.25">
      <c r="D35">
        <v>211228</v>
      </c>
      <c r="E35" t="s">
        <v>81</v>
      </c>
      <c r="F35" s="2">
        <v>70000</v>
      </c>
      <c r="H35" s="2">
        <v>70000</v>
      </c>
      <c r="I35" s="2">
        <v>0</v>
      </c>
    </row>
    <row r="36" spans="4:9" x14ac:dyDescent="0.25">
      <c r="D36">
        <v>211229</v>
      </c>
      <c r="E36" t="s">
        <v>82</v>
      </c>
      <c r="F36" s="2">
        <v>256308.67</v>
      </c>
      <c r="H36" s="2">
        <v>256308.67</v>
      </c>
      <c r="I36" s="2">
        <v>0</v>
      </c>
    </row>
    <row r="37" spans="4:9" x14ac:dyDescent="0.25">
      <c r="D37">
        <v>211231</v>
      </c>
      <c r="E37" t="s">
        <v>83</v>
      </c>
      <c r="F37" s="2">
        <v>134760.46</v>
      </c>
      <c r="H37" s="2">
        <v>134760.46</v>
      </c>
      <c r="I37" s="2">
        <v>0</v>
      </c>
    </row>
    <row r="38" spans="4:9" x14ac:dyDescent="0.25">
      <c r="D38">
        <v>211232</v>
      </c>
      <c r="E38" t="s">
        <v>84</v>
      </c>
      <c r="G38" s="2">
        <v>129600</v>
      </c>
      <c r="I38" s="2">
        <v>129600</v>
      </c>
    </row>
    <row r="39" spans="4:9" x14ac:dyDescent="0.25">
      <c r="E39" s="4" t="s">
        <v>85</v>
      </c>
      <c r="F39" s="5">
        <f>SUM(F12:F38)</f>
        <v>13793901.390000001</v>
      </c>
      <c r="G39" s="5">
        <f t="shared" ref="G39:I39" si="1">SUM(G12:G38)</f>
        <v>1517525.79</v>
      </c>
      <c r="H39" s="5">
        <f t="shared" si="1"/>
        <v>5162480.75</v>
      </c>
      <c r="I39" s="5">
        <f t="shared" si="1"/>
        <v>10148946.43</v>
      </c>
    </row>
    <row r="40" spans="4:9" x14ac:dyDescent="0.25">
      <c r="D40">
        <v>213101</v>
      </c>
      <c r="E40" t="s">
        <v>86</v>
      </c>
      <c r="F40" s="2">
        <v>8000</v>
      </c>
      <c r="H40" s="2">
        <v>8000</v>
      </c>
      <c r="I40" s="2">
        <v>0</v>
      </c>
    </row>
    <row r="41" spans="4:9" x14ac:dyDescent="0.25">
      <c r="D41">
        <v>213102</v>
      </c>
      <c r="E41" t="s">
        <v>87</v>
      </c>
      <c r="F41" s="2">
        <v>273159.46000000002</v>
      </c>
      <c r="H41" s="2">
        <v>273159.46000000002</v>
      </c>
      <c r="I41" s="2">
        <v>0</v>
      </c>
    </row>
    <row r="42" spans="4:9" x14ac:dyDescent="0.25">
      <c r="D42">
        <v>213103</v>
      </c>
      <c r="E42" t="s">
        <v>88</v>
      </c>
      <c r="F42" s="2">
        <v>232920.69</v>
      </c>
      <c r="G42" s="2">
        <v>575977.07999999996</v>
      </c>
      <c r="I42" s="2">
        <v>808897.77</v>
      </c>
    </row>
    <row r="43" spans="4:9" x14ac:dyDescent="0.25">
      <c r="D43">
        <v>213104</v>
      </c>
      <c r="E43" t="s">
        <v>89</v>
      </c>
      <c r="F43" s="2">
        <v>49937</v>
      </c>
      <c r="G43" s="2">
        <v>151887</v>
      </c>
      <c r="I43" s="2">
        <v>201824</v>
      </c>
    </row>
    <row r="44" spans="4:9" x14ac:dyDescent="0.25">
      <c r="D44">
        <v>213105</v>
      </c>
      <c r="E44" t="s">
        <v>90</v>
      </c>
      <c r="F44" s="2">
        <v>2000</v>
      </c>
      <c r="G44" s="2">
        <v>14926.85</v>
      </c>
      <c r="I44" s="2">
        <v>16926.849999999999</v>
      </c>
    </row>
    <row r="45" spans="4:9" x14ac:dyDescent="0.25">
      <c r="D45">
        <v>213106</v>
      </c>
      <c r="E45" t="s">
        <v>91</v>
      </c>
      <c r="F45" s="2">
        <v>20956.32</v>
      </c>
      <c r="H45" s="2">
        <v>317.47000000000003</v>
      </c>
      <c r="I45" s="2">
        <v>20638.849999999999</v>
      </c>
    </row>
    <row r="46" spans="4:9" x14ac:dyDescent="0.25">
      <c r="D46">
        <v>213107</v>
      </c>
      <c r="E46" t="s">
        <v>92</v>
      </c>
      <c r="F46" s="2">
        <v>666322.5</v>
      </c>
      <c r="G46" s="2">
        <v>974977.5</v>
      </c>
      <c r="I46" s="2">
        <v>1641300</v>
      </c>
    </row>
    <row r="47" spans="4:9" x14ac:dyDescent="0.25">
      <c r="D47">
        <v>213109</v>
      </c>
      <c r="E47" t="s">
        <v>93</v>
      </c>
      <c r="F47" s="2">
        <v>45860</v>
      </c>
      <c r="H47" s="2">
        <v>27973.5</v>
      </c>
      <c r="I47" s="2">
        <v>17886.5</v>
      </c>
    </row>
    <row r="48" spans="4:9" x14ac:dyDescent="0.25">
      <c r="D48">
        <v>213110</v>
      </c>
      <c r="E48" t="s">
        <v>94</v>
      </c>
      <c r="F48" s="2">
        <v>751053</v>
      </c>
      <c r="H48" s="2">
        <v>658844</v>
      </c>
      <c r="I48" s="2">
        <v>92209</v>
      </c>
    </row>
    <row r="49" spans="4:9" x14ac:dyDescent="0.25">
      <c r="D49">
        <v>213113</v>
      </c>
      <c r="E49" t="s">
        <v>95</v>
      </c>
      <c r="F49" s="2">
        <v>148800</v>
      </c>
      <c r="G49" s="2">
        <v>121680</v>
      </c>
      <c r="I49" s="2">
        <v>270480</v>
      </c>
    </row>
    <row r="50" spans="4:9" x14ac:dyDescent="0.25">
      <c r="E50" s="4" t="s">
        <v>96</v>
      </c>
      <c r="F50" s="5">
        <f>SUM(F40:F49)</f>
        <v>2199008.9699999997</v>
      </c>
      <c r="G50" s="5">
        <f t="shared" ref="G50:I50" si="2">SUM(G40:G49)</f>
        <v>1839448.43</v>
      </c>
      <c r="H50" s="5">
        <f t="shared" si="2"/>
        <v>968294.42999999993</v>
      </c>
      <c r="I50" s="5">
        <f t="shared" si="2"/>
        <v>3070162.9699999997</v>
      </c>
    </row>
    <row r="51" spans="4:9" x14ac:dyDescent="0.25">
      <c r="D51">
        <v>22111</v>
      </c>
      <c r="E51" t="s">
        <v>97</v>
      </c>
      <c r="F51" s="2">
        <v>47896.5</v>
      </c>
      <c r="H51" s="2">
        <v>47896.5</v>
      </c>
      <c r="I51" s="2">
        <v>0</v>
      </c>
    </row>
    <row r="52" spans="4:9" x14ac:dyDescent="0.25">
      <c r="D52">
        <v>22112</v>
      </c>
      <c r="E52" t="s">
        <v>98</v>
      </c>
      <c r="F52" s="2">
        <v>3160786</v>
      </c>
      <c r="H52" s="2">
        <v>3160786</v>
      </c>
      <c r="I52" s="2">
        <v>0</v>
      </c>
    </row>
    <row r="53" spans="4:9" x14ac:dyDescent="0.25">
      <c r="D53">
        <v>22113</v>
      </c>
      <c r="E53" t="s">
        <v>99</v>
      </c>
      <c r="F53" s="2">
        <v>38180.29</v>
      </c>
      <c r="G53" s="2">
        <v>71370.06</v>
      </c>
      <c r="I53" s="2">
        <v>109550.35</v>
      </c>
    </row>
    <row r="54" spans="4:9" x14ac:dyDescent="0.25">
      <c r="D54">
        <v>22114</v>
      </c>
      <c r="E54" t="s">
        <v>100</v>
      </c>
      <c r="F54" s="2">
        <v>34500</v>
      </c>
      <c r="H54" s="2">
        <v>34500</v>
      </c>
      <c r="I54" s="2">
        <v>0</v>
      </c>
    </row>
    <row r="55" spans="4:9" x14ac:dyDescent="0.25">
      <c r="D55">
        <v>22115</v>
      </c>
      <c r="E55" t="s">
        <v>101</v>
      </c>
      <c r="F55" s="2">
        <v>22874.28</v>
      </c>
      <c r="H55" s="2">
        <v>22874.28</v>
      </c>
      <c r="I55" s="2">
        <v>0</v>
      </c>
    </row>
    <row r="56" spans="4:9" x14ac:dyDescent="0.25">
      <c r="D56">
        <v>22116</v>
      </c>
      <c r="E56" t="s">
        <v>102</v>
      </c>
      <c r="G56" s="2">
        <v>66400</v>
      </c>
      <c r="I56" s="2">
        <v>66400</v>
      </c>
    </row>
    <row r="57" spans="4:9" x14ac:dyDescent="0.25">
      <c r="E57" s="4" t="s">
        <v>103</v>
      </c>
      <c r="F57" s="5">
        <f>SUM(F51:F56)</f>
        <v>3304237.07</v>
      </c>
      <c r="G57" s="5">
        <f t="shared" ref="G57:I57" si="3">SUM(G51:G56)</f>
        <v>137770.06</v>
      </c>
      <c r="H57" s="5">
        <f t="shared" si="3"/>
        <v>3266056.78</v>
      </c>
      <c r="I57" s="5">
        <f t="shared" si="3"/>
        <v>175950.35</v>
      </c>
    </row>
    <row r="58" spans="4:9" x14ac:dyDescent="0.25">
      <c r="D58">
        <v>221201</v>
      </c>
      <c r="E58" t="s">
        <v>104</v>
      </c>
      <c r="F58" s="2">
        <v>143970</v>
      </c>
      <c r="G58" s="2">
        <v>237030</v>
      </c>
      <c r="I58" s="2">
        <v>381000</v>
      </c>
    </row>
    <row r="59" spans="4:9" x14ac:dyDescent="0.25">
      <c r="D59">
        <v>221202</v>
      </c>
      <c r="E59" t="s">
        <v>105</v>
      </c>
      <c r="F59" s="2">
        <v>920974.57</v>
      </c>
      <c r="H59" s="2">
        <v>617474.56999999995</v>
      </c>
      <c r="I59" s="2">
        <v>303500</v>
      </c>
    </row>
    <row r="60" spans="4:9" x14ac:dyDescent="0.25">
      <c r="D60">
        <v>221204</v>
      </c>
      <c r="E60" t="s">
        <v>106</v>
      </c>
      <c r="F60" s="2">
        <v>32034</v>
      </c>
      <c r="H60" s="2">
        <v>32034</v>
      </c>
      <c r="I60" s="2">
        <v>0</v>
      </c>
    </row>
    <row r="61" spans="4:9" x14ac:dyDescent="0.25">
      <c r="D61">
        <v>221206</v>
      </c>
      <c r="E61" t="s">
        <v>107</v>
      </c>
      <c r="F61" s="2">
        <v>14887.5</v>
      </c>
      <c r="H61" s="2">
        <v>14887.5</v>
      </c>
      <c r="I61" s="2">
        <v>0</v>
      </c>
    </row>
    <row r="62" spans="4:9" x14ac:dyDescent="0.25">
      <c r="D62">
        <v>221207</v>
      </c>
      <c r="E62" t="s">
        <v>108</v>
      </c>
      <c r="F62" s="2">
        <v>37500</v>
      </c>
      <c r="H62" s="2">
        <v>37500</v>
      </c>
      <c r="I62" s="2">
        <v>0</v>
      </c>
    </row>
    <row r="63" spans="4:9" x14ac:dyDescent="0.25">
      <c r="D63">
        <v>221208</v>
      </c>
      <c r="E63" t="s">
        <v>109</v>
      </c>
      <c r="F63" s="2">
        <v>118900</v>
      </c>
      <c r="H63" s="2">
        <v>118900</v>
      </c>
      <c r="I63" s="2">
        <v>0</v>
      </c>
    </row>
    <row r="64" spans="4:9" x14ac:dyDescent="0.25">
      <c r="D64">
        <v>221209</v>
      </c>
      <c r="E64" t="s">
        <v>110</v>
      </c>
      <c r="F64" s="2">
        <v>412257.24</v>
      </c>
      <c r="H64" s="2">
        <v>350757.24</v>
      </c>
      <c r="I64" s="2">
        <v>61500</v>
      </c>
    </row>
    <row r="65" spans="4:9" x14ac:dyDescent="0.25">
      <c r="D65">
        <v>221210</v>
      </c>
      <c r="E65" t="s">
        <v>111</v>
      </c>
      <c r="F65" s="2">
        <v>934820.65</v>
      </c>
      <c r="H65" s="2">
        <v>934820.65</v>
      </c>
      <c r="I65" s="2">
        <v>0</v>
      </c>
    </row>
    <row r="66" spans="4:9" x14ac:dyDescent="0.25">
      <c r="D66">
        <v>221211</v>
      </c>
      <c r="E66" t="s">
        <v>112</v>
      </c>
      <c r="F66" s="2">
        <v>2381747.79</v>
      </c>
      <c r="H66" s="2">
        <v>2381747.79</v>
      </c>
      <c r="I66" s="2">
        <v>0</v>
      </c>
    </row>
    <row r="67" spans="4:9" x14ac:dyDescent="0.25">
      <c r="D67">
        <v>221212</v>
      </c>
      <c r="E67" t="s">
        <v>41</v>
      </c>
      <c r="F67" s="2">
        <v>5273948.5999999996</v>
      </c>
      <c r="H67" s="2">
        <v>3946174.05</v>
      </c>
      <c r="I67" s="2">
        <v>1327774.5499999998</v>
      </c>
    </row>
    <row r="68" spans="4:9" x14ac:dyDescent="0.25">
      <c r="D68">
        <v>221213</v>
      </c>
      <c r="E68" t="s">
        <v>113</v>
      </c>
      <c r="F68" s="2">
        <v>859499.62</v>
      </c>
      <c r="H68" s="2">
        <v>859499.62</v>
      </c>
      <c r="I68" s="2">
        <v>0</v>
      </c>
    </row>
    <row r="69" spans="4:9" x14ac:dyDescent="0.25">
      <c r="D69">
        <v>221215</v>
      </c>
      <c r="E69" t="s">
        <v>114</v>
      </c>
      <c r="F69" s="2">
        <v>1145</v>
      </c>
      <c r="H69" s="2">
        <v>1145</v>
      </c>
      <c r="I69" s="2">
        <v>0</v>
      </c>
    </row>
    <row r="70" spans="4:9" x14ac:dyDescent="0.25">
      <c r="D70">
        <v>221216</v>
      </c>
      <c r="E70" t="s">
        <v>115</v>
      </c>
      <c r="F70" s="2">
        <v>392988.5</v>
      </c>
      <c r="H70" s="2">
        <v>392988.5</v>
      </c>
      <c r="I70" s="2">
        <v>0</v>
      </c>
    </row>
    <row r="71" spans="4:9" x14ac:dyDescent="0.25">
      <c r="D71">
        <v>221217</v>
      </c>
      <c r="E71" t="s">
        <v>116</v>
      </c>
      <c r="F71" s="2">
        <v>54202.83</v>
      </c>
      <c r="H71" s="2">
        <v>225.99</v>
      </c>
      <c r="I71" s="2">
        <v>53976.840000000004</v>
      </c>
    </row>
    <row r="72" spans="4:9" x14ac:dyDescent="0.25">
      <c r="D72">
        <v>221218</v>
      </c>
      <c r="E72" t="s">
        <v>117</v>
      </c>
      <c r="F72" s="2">
        <v>889976.84</v>
      </c>
      <c r="H72" s="2">
        <v>889976.84</v>
      </c>
      <c r="I72" s="2">
        <v>0</v>
      </c>
    </row>
    <row r="73" spans="4:9" x14ac:dyDescent="0.25">
      <c r="D73">
        <v>221219</v>
      </c>
      <c r="E73" t="s">
        <v>118</v>
      </c>
      <c r="F73" s="2">
        <v>606490.77</v>
      </c>
      <c r="H73" s="2">
        <v>606490.77</v>
      </c>
      <c r="I73" s="2">
        <v>0</v>
      </c>
    </row>
    <row r="74" spans="4:9" x14ac:dyDescent="0.25">
      <c r="D74">
        <v>221220</v>
      </c>
      <c r="E74" t="s">
        <v>45</v>
      </c>
      <c r="F74" s="2">
        <v>768931.36</v>
      </c>
      <c r="H74" s="2">
        <v>768931.36</v>
      </c>
      <c r="I74" s="2">
        <v>0</v>
      </c>
    </row>
    <row r="75" spans="4:9" x14ac:dyDescent="0.25">
      <c r="D75">
        <v>221221</v>
      </c>
      <c r="E75" t="s">
        <v>119</v>
      </c>
      <c r="F75" s="2">
        <v>298872.59999999998</v>
      </c>
      <c r="H75" s="2">
        <v>298872.59999999998</v>
      </c>
      <c r="I75" s="2">
        <v>0</v>
      </c>
    </row>
    <row r="76" spans="4:9" x14ac:dyDescent="0.25">
      <c r="D76">
        <v>221222</v>
      </c>
      <c r="E76" t="s">
        <v>120</v>
      </c>
      <c r="F76" s="2">
        <v>171764.92</v>
      </c>
      <c r="H76" s="2">
        <v>171764.92</v>
      </c>
      <c r="I76" s="2">
        <v>0</v>
      </c>
    </row>
    <row r="77" spans="4:9" x14ac:dyDescent="0.25">
      <c r="D77">
        <v>221223</v>
      </c>
      <c r="E77" t="s">
        <v>121</v>
      </c>
      <c r="F77" s="2">
        <v>44000.23</v>
      </c>
      <c r="H77" s="2">
        <v>44000.23</v>
      </c>
      <c r="I77" s="2">
        <v>0</v>
      </c>
    </row>
    <row r="78" spans="4:9" x14ac:dyDescent="0.25">
      <c r="E78" s="4" t="s">
        <v>122</v>
      </c>
      <c r="F78" s="5">
        <f>SUM(F58:F77)</f>
        <v>14358913.019999998</v>
      </c>
      <c r="G78" s="5">
        <f t="shared" ref="G78:I78" si="4">SUM(G58:G77)</f>
        <v>237030</v>
      </c>
      <c r="H78" s="5">
        <f t="shared" si="4"/>
        <v>12468191.629999999</v>
      </c>
      <c r="I78" s="5">
        <f t="shared" si="4"/>
        <v>2127751.3899999997</v>
      </c>
    </row>
    <row r="80" spans="4:9" x14ac:dyDescent="0.25">
      <c r="D80" s="4">
        <v>22311</v>
      </c>
      <c r="E80" s="4" t="s">
        <v>123</v>
      </c>
      <c r="F80" s="5">
        <v>11018710.18</v>
      </c>
      <c r="G80" s="5"/>
      <c r="H80" s="5">
        <v>11018710.18</v>
      </c>
      <c r="I80" s="5">
        <v>0</v>
      </c>
    </row>
    <row r="83" spans="5:13" x14ac:dyDescent="0.25">
      <c r="E83" s="4" t="s">
        <v>124</v>
      </c>
      <c r="F83" s="5">
        <f>+F11+F39+F50+F57+F78+F80</f>
        <v>113029192.63</v>
      </c>
      <c r="G83" s="5">
        <f t="shared" ref="G83:I83" si="5">+G11+G39+G50+G57+G78+G80</f>
        <v>22020280.969999999</v>
      </c>
      <c r="H83" s="5">
        <f t="shared" si="5"/>
        <v>32891680.939999998</v>
      </c>
      <c r="I83" s="5">
        <f t="shared" si="5"/>
        <v>102157792.66000001</v>
      </c>
    </row>
    <row r="85" spans="5:13" x14ac:dyDescent="0.25">
      <c r="E85" s="4" t="s">
        <v>125</v>
      </c>
      <c r="F85" s="5">
        <f>+'INGRESOS DETALLADOS  2020'!E51-'GASTOS  DETALLADOS 2020'!F83</f>
        <v>-2162766.6899999827</v>
      </c>
      <c r="G85" s="5">
        <f>+'INGRESOS DETALLADOS  2020'!F51-'GASTOS  DETALLADOS 2020'!G83</f>
        <v>-12696789.729999999</v>
      </c>
      <c r="H85" s="5">
        <f>+'INGRESOS DETALLADOS  2020'!G51-'GASTOS  DETALLADOS 2020'!H83</f>
        <v>-6032609.7100000009</v>
      </c>
      <c r="I85" s="5">
        <f>+'INGRESOS DETALLADOS  2020'!H51-'GASTOS  DETALLADOS 2020'!I83</f>
        <v>-8826946.7099999934</v>
      </c>
      <c r="L85">
        <v>8826946.7100000009</v>
      </c>
      <c r="M85" s="7">
        <f>+L85+I85</f>
        <v>0</v>
      </c>
    </row>
  </sheetData>
  <mergeCells count="2">
    <mergeCell ref="G3:H3"/>
    <mergeCell ref="E2:I2"/>
  </mergeCells>
  <pageMargins left="1.22" right="0.08" top="0.32" bottom="1.21" header="0.15" footer="0.31496062992125984"/>
  <pageSetup paperSize="5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DETALLADOS  2020</vt:lpstr>
      <vt:lpstr>GASTOS  DETALLADOS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</dc:creator>
  <cp:lastModifiedBy>Ariel</cp:lastModifiedBy>
  <cp:lastPrinted>2021-07-15T22:36:14Z</cp:lastPrinted>
  <dcterms:created xsi:type="dcterms:W3CDTF">2021-07-09T18:26:45Z</dcterms:created>
  <dcterms:modified xsi:type="dcterms:W3CDTF">2021-07-15T22:36:21Z</dcterms:modified>
</cp:coreProperties>
</file>