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\Documents\Taquimilán\2021\Cierre Anual\"/>
    </mc:Choice>
  </mc:AlternateContent>
  <xr:revisionPtr revIDLastSave="0" documentId="13_ncr:1_{6C2242CD-1857-4E1D-BC70-A78A42DA7974}" xr6:coauthVersionLast="45" xr6:coauthVersionMax="45" xr10:uidLastSave="{00000000-0000-0000-0000-000000000000}"/>
  <bookViews>
    <workbookView xWindow="-108" yWindow="-108" windowWidth="23256" windowHeight="12576" activeTab="11" xr2:uid="{EAC17E19-83A9-4ECF-84F0-ADF0F87D6324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</sheets>
  <definedNames>
    <definedName name="_Regression_Int" localSheetId="3" hidden="1">1</definedName>
    <definedName name="_Regression_Int" localSheetId="7" hidden="1">1</definedName>
    <definedName name="_Regression_Int" localSheetId="11" hidden="1">1</definedName>
    <definedName name="_Regression_Int" localSheetId="0" hidden="1">1</definedName>
    <definedName name="_Regression_Int" localSheetId="1" hidden="1">1</definedName>
    <definedName name="_Regression_Int" localSheetId="6" hidden="1">1</definedName>
    <definedName name="_Regression_Int" localSheetId="5" hidden="1">1</definedName>
    <definedName name="_Regression_Int" localSheetId="2" hidden="1">1</definedName>
    <definedName name="_Regression_Int" localSheetId="4" hidden="1">1</definedName>
    <definedName name="_Regression_Int" localSheetId="10" hidden="1">1</definedName>
    <definedName name="_Regression_Int" localSheetId="9" hidden="1">1</definedName>
    <definedName name="_Regression_Int" localSheetId="8" hidden="1">1</definedName>
    <definedName name="_xlnm.Print_Area" localSheetId="3">abr!$A$1:$F$76</definedName>
    <definedName name="_xlnm.Print_Area" localSheetId="7">ago!$A$1:$F$76</definedName>
    <definedName name="_xlnm.Print_Area" localSheetId="11">dic!$A$1:$F$76</definedName>
    <definedName name="_xlnm.Print_Area" localSheetId="0">ene!$A$1:$F$76</definedName>
    <definedName name="_xlnm.Print_Area" localSheetId="1">feb!$A$1:$F$76</definedName>
    <definedName name="_xlnm.Print_Area" localSheetId="6">jul!$A$1:$F$76</definedName>
    <definedName name="_xlnm.Print_Area" localSheetId="5">jun!$A$1:$F$76</definedName>
    <definedName name="_xlnm.Print_Area" localSheetId="2">mar!$A$1:$F$76</definedName>
    <definedName name="_xlnm.Print_Area" localSheetId="4">may!$A$1:$F$76</definedName>
    <definedName name="_xlnm.Print_Area" localSheetId="10">nov!$A$1:$F$76</definedName>
    <definedName name="_xlnm.Print_Area" localSheetId="9">oct!$A$1:$F$76</definedName>
    <definedName name="_xlnm.Print_Area" localSheetId="8">sep!$A$1:$F$76</definedName>
    <definedName name="Imprimir_área_IM" localSheetId="3">abr!$A$1:$F$76</definedName>
    <definedName name="Imprimir_área_IM" localSheetId="7">ago!$A$1:$F$76</definedName>
    <definedName name="Imprimir_área_IM" localSheetId="11">dic!$A$1:$F$76</definedName>
    <definedName name="Imprimir_área_IM" localSheetId="0">ene!$A$1:$F$76</definedName>
    <definedName name="Imprimir_área_IM" localSheetId="1">feb!$A$1:$F$76</definedName>
    <definedName name="Imprimir_área_IM" localSheetId="6">jul!$A$1:$F$76</definedName>
    <definedName name="Imprimir_área_IM" localSheetId="5">jun!$A$1:$F$76</definedName>
    <definedName name="Imprimir_área_IM" localSheetId="2">mar!$A$1:$F$76</definedName>
    <definedName name="Imprimir_área_IM" localSheetId="4">may!$A$1:$F$76</definedName>
    <definedName name="Imprimir_área_IM" localSheetId="10">nov!$A$1:$F$76</definedName>
    <definedName name="Imprimir_área_IM" localSheetId="9">oct!$A$1:$F$76</definedName>
    <definedName name="Imprimir_área_IM" localSheetId="8">sep!$A$1:$F$76</definedName>
    <definedName name="_xlnm.Print_Titles" localSheetId="3">abr!$1:$8</definedName>
    <definedName name="_xlnm.Print_Titles" localSheetId="7">ago!$1:$8</definedName>
    <definedName name="_xlnm.Print_Titles" localSheetId="11">dic!$1:$8</definedName>
    <definedName name="_xlnm.Print_Titles" localSheetId="0">ene!$1:$8</definedName>
    <definedName name="_xlnm.Print_Titles" localSheetId="1">feb!$1:$8</definedName>
    <definedName name="_xlnm.Print_Titles" localSheetId="6">jul!$1:$8</definedName>
    <definedName name="_xlnm.Print_Titles" localSheetId="5">jun!$1:$8</definedName>
    <definedName name="_xlnm.Print_Titles" localSheetId="2">mar!$1:$8</definedName>
    <definedName name="_xlnm.Print_Titles" localSheetId="4">may!$1:$8</definedName>
    <definedName name="_xlnm.Print_Titles" localSheetId="10">nov!$1:$8</definedName>
    <definedName name="_xlnm.Print_Titles" localSheetId="9">oct!$1:$8</definedName>
    <definedName name="_xlnm.Print_Titles" localSheetId="8">sep!$1:$8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2" l="1"/>
  <c r="D73" i="12" s="1"/>
  <c r="B74" i="12"/>
  <c r="B73" i="12"/>
  <c r="D70" i="12"/>
  <c r="B70" i="12"/>
  <c r="D65" i="12"/>
  <c r="B65" i="12"/>
  <c r="D62" i="12"/>
  <c r="B62" i="12"/>
  <c r="D55" i="12"/>
  <c r="D54" i="12" s="1"/>
  <c r="D53" i="12" s="1"/>
  <c r="B55" i="12"/>
  <c r="B54" i="12"/>
  <c r="B53" i="12" s="1"/>
  <c r="D48" i="12"/>
  <c r="B48" i="12"/>
  <c r="D45" i="12"/>
  <c r="B45" i="12"/>
  <c r="D42" i="12"/>
  <c r="B42" i="12"/>
  <c r="B41" i="12" s="1"/>
  <c r="D36" i="12"/>
  <c r="D33" i="12" s="1"/>
  <c r="B36" i="12"/>
  <c r="D34" i="12"/>
  <c r="B34" i="12"/>
  <c r="B33" i="12" s="1"/>
  <c r="D25" i="12"/>
  <c r="B25" i="12"/>
  <c r="D14" i="12"/>
  <c r="B14" i="12"/>
  <c r="D12" i="12"/>
  <c r="B12" i="12"/>
  <c r="B11" i="12" l="1"/>
  <c r="B10" i="12" s="1"/>
  <c r="B9" i="12" s="1"/>
  <c r="B76" i="12" s="1"/>
  <c r="B64" i="12"/>
  <c r="B61" i="12" s="1"/>
  <c r="D64" i="12"/>
  <c r="D61" i="12" s="1"/>
  <c r="D41" i="12"/>
  <c r="D11" i="12"/>
  <c r="D74" i="11"/>
  <c r="D73" i="11" s="1"/>
  <c r="B74" i="11"/>
  <c r="B73" i="11" s="1"/>
  <c r="D70" i="11"/>
  <c r="B70" i="11"/>
  <c r="D65" i="11"/>
  <c r="D64" i="11" s="1"/>
  <c r="B65" i="11"/>
  <c r="B64" i="11" s="1"/>
  <c r="D62" i="11"/>
  <c r="B62" i="11"/>
  <c r="D55" i="11"/>
  <c r="D54" i="11" s="1"/>
  <c r="D53" i="11" s="1"/>
  <c r="B55" i="11"/>
  <c r="B54" i="11" s="1"/>
  <c r="B53" i="11" s="1"/>
  <c r="D48" i="11"/>
  <c r="B48" i="11"/>
  <c r="D45" i="11"/>
  <c r="B45" i="11"/>
  <c r="D42" i="11"/>
  <c r="B42" i="11"/>
  <c r="D36" i="11"/>
  <c r="B36" i="11"/>
  <c r="D34" i="11"/>
  <c r="B34" i="11"/>
  <c r="B33" i="11" s="1"/>
  <c r="D25" i="11"/>
  <c r="B25" i="11"/>
  <c r="D14" i="11"/>
  <c r="B14" i="11"/>
  <c r="D12" i="11"/>
  <c r="B12" i="11"/>
  <c r="B11" i="11" s="1"/>
  <c r="B41" i="11" l="1"/>
  <c r="B61" i="11"/>
  <c r="D10" i="12"/>
  <c r="D9" i="12" s="1"/>
  <c r="D76" i="12" s="1"/>
  <c r="D61" i="11"/>
  <c r="D41" i="11"/>
  <c r="D33" i="11"/>
  <c r="D11" i="11"/>
  <c r="B10" i="11"/>
  <c r="B9" i="11" s="1"/>
  <c r="B76" i="11" s="1"/>
  <c r="C60" i="10"/>
  <c r="C72" i="10"/>
  <c r="D74" i="10"/>
  <c r="D73" i="10" s="1"/>
  <c r="B74" i="10"/>
  <c r="B73" i="10" s="1"/>
  <c r="D70" i="10"/>
  <c r="B70" i="10"/>
  <c r="D65" i="10"/>
  <c r="D64" i="10" s="1"/>
  <c r="B65" i="10"/>
  <c r="B64" i="10" s="1"/>
  <c r="D62" i="10"/>
  <c r="B62" i="10"/>
  <c r="D55" i="10"/>
  <c r="D54" i="10" s="1"/>
  <c r="D53" i="10" s="1"/>
  <c r="B55" i="10"/>
  <c r="B54" i="10" s="1"/>
  <c r="B53" i="10" s="1"/>
  <c r="D48" i="10"/>
  <c r="B48" i="10"/>
  <c r="D45" i="10"/>
  <c r="B45" i="10"/>
  <c r="D42" i="10"/>
  <c r="B42" i="10"/>
  <c r="D36" i="10"/>
  <c r="B36" i="10"/>
  <c r="B33" i="10" s="1"/>
  <c r="D34" i="10"/>
  <c r="B34" i="10"/>
  <c r="D25" i="10"/>
  <c r="B25" i="10"/>
  <c r="B11" i="10" s="1"/>
  <c r="D14" i="10"/>
  <c r="B14" i="10"/>
  <c r="D12" i="10"/>
  <c r="B12" i="10"/>
  <c r="B41" i="10" l="1"/>
  <c r="B10" i="10" s="1"/>
  <c r="B9" i="10" s="1"/>
  <c r="B76" i="10" s="1"/>
  <c r="B61" i="10"/>
  <c r="D10" i="11"/>
  <c r="D9" i="11" s="1"/>
  <c r="D76" i="11" s="1"/>
  <c r="D61" i="10"/>
  <c r="D33" i="10"/>
  <c r="D11" i="10"/>
  <c r="D41" i="10"/>
  <c r="D74" i="9"/>
  <c r="D73" i="9" s="1"/>
  <c r="B74" i="9"/>
  <c r="B73" i="9" s="1"/>
  <c r="D70" i="9"/>
  <c r="B70" i="9"/>
  <c r="D65" i="9"/>
  <c r="D64" i="9" s="1"/>
  <c r="D61" i="9" s="1"/>
  <c r="B65" i="9"/>
  <c r="B64" i="9"/>
  <c r="B61" i="9" s="1"/>
  <c r="D62" i="9"/>
  <c r="B62" i="9"/>
  <c r="D55" i="9"/>
  <c r="D54" i="9" s="1"/>
  <c r="D53" i="9" s="1"/>
  <c r="B55" i="9"/>
  <c r="B54" i="9"/>
  <c r="B53" i="9" s="1"/>
  <c r="D48" i="9"/>
  <c r="B48" i="9"/>
  <c r="D45" i="9"/>
  <c r="B45" i="9"/>
  <c r="D42" i="9"/>
  <c r="B42" i="9"/>
  <c r="B41" i="9"/>
  <c r="D36" i="9"/>
  <c r="B36" i="9"/>
  <c r="D34" i="9"/>
  <c r="B34" i="9"/>
  <c r="B33" i="9" s="1"/>
  <c r="D25" i="9"/>
  <c r="B25" i="9"/>
  <c r="D14" i="9"/>
  <c r="B14" i="9"/>
  <c r="B11" i="9" s="1"/>
  <c r="D12" i="9"/>
  <c r="B12" i="9"/>
  <c r="B10" i="9" l="1"/>
  <c r="B9" i="9" s="1"/>
  <c r="B76" i="9" s="1"/>
  <c r="D10" i="10"/>
  <c r="D9" i="10" s="1"/>
  <c r="D76" i="10" s="1"/>
  <c r="D41" i="9"/>
  <c r="D11" i="9"/>
  <c r="D33" i="9"/>
  <c r="D56" i="3"/>
  <c r="D10" i="9" l="1"/>
  <c r="D9" i="9" s="1"/>
  <c r="D76" i="9" s="1"/>
  <c r="D74" i="8"/>
  <c r="D73" i="8" s="1"/>
  <c r="B74" i="8"/>
  <c r="B73" i="8"/>
  <c r="D70" i="8"/>
  <c r="B70" i="8"/>
  <c r="D65" i="8"/>
  <c r="B65" i="8"/>
  <c r="B64" i="8" s="1"/>
  <c r="D62" i="8"/>
  <c r="B62" i="8"/>
  <c r="D55" i="8"/>
  <c r="B55" i="8"/>
  <c r="B54" i="8" s="1"/>
  <c r="B53" i="8" s="1"/>
  <c r="D48" i="8"/>
  <c r="B48" i="8"/>
  <c r="D45" i="8"/>
  <c r="D41" i="8" s="1"/>
  <c r="B45" i="8"/>
  <c r="B41" i="8" s="1"/>
  <c r="D42" i="8"/>
  <c r="B42" i="8"/>
  <c r="D36" i="8"/>
  <c r="B36" i="8"/>
  <c r="D34" i="8"/>
  <c r="B34" i="8"/>
  <c r="B33" i="8" s="1"/>
  <c r="D25" i="8"/>
  <c r="B25" i="8"/>
  <c r="D14" i="8"/>
  <c r="B14" i="8"/>
  <c r="D12" i="8"/>
  <c r="B12" i="8"/>
  <c r="B11" i="8" l="1"/>
  <c r="B10" i="8" s="1"/>
  <c r="B9" i="8" s="1"/>
  <c r="D64" i="8"/>
  <c r="D61" i="8" s="1"/>
  <c r="D54" i="8"/>
  <c r="D53" i="8" s="1"/>
  <c r="D33" i="8"/>
  <c r="D11" i="8"/>
  <c r="B61" i="8"/>
  <c r="D74" i="7"/>
  <c r="D73" i="7" s="1"/>
  <c r="B74" i="7"/>
  <c r="B73" i="7" s="1"/>
  <c r="D70" i="7"/>
  <c r="B70" i="7"/>
  <c r="D65" i="7"/>
  <c r="B65" i="7"/>
  <c r="B64" i="7" s="1"/>
  <c r="D62" i="7"/>
  <c r="B62" i="7"/>
  <c r="D55" i="7"/>
  <c r="D54" i="7" s="1"/>
  <c r="D53" i="7" s="1"/>
  <c r="B55" i="7"/>
  <c r="B54" i="7" s="1"/>
  <c r="B53" i="7" s="1"/>
  <c r="D48" i="7"/>
  <c r="B48" i="7"/>
  <c r="D45" i="7"/>
  <c r="B45" i="7"/>
  <c r="D42" i="7"/>
  <c r="B42" i="7"/>
  <c r="B41" i="7" s="1"/>
  <c r="D36" i="7"/>
  <c r="B36" i="7"/>
  <c r="D34" i="7"/>
  <c r="B34" i="7"/>
  <c r="B33" i="7" s="1"/>
  <c r="D25" i="7"/>
  <c r="B25" i="7"/>
  <c r="D14" i="7"/>
  <c r="B14" i="7"/>
  <c r="D12" i="7"/>
  <c r="B12" i="7"/>
  <c r="B11" i="7" s="1"/>
  <c r="B10" i="7" l="1"/>
  <c r="B9" i="7" s="1"/>
  <c r="B76" i="7" s="1"/>
  <c r="B61" i="7"/>
  <c r="D10" i="8"/>
  <c r="D9" i="8" s="1"/>
  <c r="D76" i="8" s="1"/>
  <c r="B76" i="8"/>
  <c r="D64" i="7"/>
  <c r="D61" i="7" s="1"/>
  <c r="D41" i="7"/>
  <c r="D33" i="7"/>
  <c r="D11" i="7"/>
  <c r="D74" i="6"/>
  <c r="D73" i="6" s="1"/>
  <c r="B74" i="6"/>
  <c r="B73" i="6"/>
  <c r="D70" i="6"/>
  <c r="B70" i="6"/>
  <c r="D65" i="6"/>
  <c r="B65" i="6"/>
  <c r="B64" i="6" s="1"/>
  <c r="D62" i="6"/>
  <c r="B62" i="6"/>
  <c r="D55" i="6"/>
  <c r="D54" i="6" s="1"/>
  <c r="D53" i="6" s="1"/>
  <c r="B55" i="6"/>
  <c r="B54" i="6" s="1"/>
  <c r="B53" i="6" s="1"/>
  <c r="D48" i="6"/>
  <c r="B48" i="6"/>
  <c r="D45" i="6"/>
  <c r="B45" i="6"/>
  <c r="D42" i="6"/>
  <c r="B42" i="6"/>
  <c r="B41" i="6" s="1"/>
  <c r="D36" i="6"/>
  <c r="B36" i="6"/>
  <c r="D34" i="6"/>
  <c r="B34" i="6"/>
  <c r="D25" i="6"/>
  <c r="B25" i="6"/>
  <c r="D14" i="6"/>
  <c r="B14" i="6"/>
  <c r="D12" i="6"/>
  <c r="B12" i="6"/>
  <c r="B11" i="6" s="1"/>
  <c r="B33" i="6" l="1"/>
  <c r="B10" i="6" s="1"/>
  <c r="B9" i="6" s="1"/>
  <c r="B76" i="6" s="1"/>
  <c r="D41" i="6"/>
  <c r="D10" i="7"/>
  <c r="D9" i="7" s="1"/>
  <c r="D76" i="7" s="1"/>
  <c r="D64" i="6"/>
  <c r="D61" i="6" s="1"/>
  <c r="D33" i="6"/>
  <c r="D11" i="6"/>
  <c r="B61" i="6"/>
  <c r="D74" i="5"/>
  <c r="D73" i="5" s="1"/>
  <c r="B74" i="5"/>
  <c r="B73" i="5"/>
  <c r="D70" i="5"/>
  <c r="B70" i="5"/>
  <c r="D65" i="5"/>
  <c r="B65" i="5"/>
  <c r="B64" i="5" s="1"/>
  <c r="B61" i="5" s="1"/>
  <c r="D62" i="5"/>
  <c r="B62" i="5"/>
  <c r="D55" i="5"/>
  <c r="D54" i="5" s="1"/>
  <c r="D53" i="5" s="1"/>
  <c r="B55" i="5"/>
  <c r="B54" i="5"/>
  <c r="B53" i="5" s="1"/>
  <c r="D48" i="5"/>
  <c r="B48" i="5"/>
  <c r="D45" i="5"/>
  <c r="B45" i="5"/>
  <c r="D42" i="5"/>
  <c r="B42" i="5"/>
  <c r="B41" i="5" s="1"/>
  <c r="D36" i="5"/>
  <c r="B36" i="5"/>
  <c r="D34" i="5"/>
  <c r="B34" i="5"/>
  <c r="B33" i="5"/>
  <c r="D25" i="5"/>
  <c r="B25" i="5"/>
  <c r="D14" i="5"/>
  <c r="B14" i="5"/>
  <c r="D12" i="5"/>
  <c r="B12" i="5"/>
  <c r="B11" i="5" l="1"/>
  <c r="B10" i="5" s="1"/>
  <c r="B9" i="5" s="1"/>
  <c r="B76" i="5" s="1"/>
  <c r="D64" i="5"/>
  <c r="D61" i="5" s="1"/>
  <c r="D10" i="6"/>
  <c r="D9" i="6" s="1"/>
  <c r="D76" i="6" s="1"/>
  <c r="D33" i="5"/>
  <c r="D41" i="5"/>
  <c r="D11" i="5"/>
  <c r="D74" i="4"/>
  <c r="D73" i="4" s="1"/>
  <c r="B74" i="4"/>
  <c r="B73" i="4" s="1"/>
  <c r="D70" i="4"/>
  <c r="B70" i="4"/>
  <c r="D65" i="4"/>
  <c r="D64" i="4" s="1"/>
  <c r="B65" i="4"/>
  <c r="B64" i="4" s="1"/>
  <c r="B61" i="4" s="1"/>
  <c r="D62" i="4"/>
  <c r="B62" i="4"/>
  <c r="D55" i="4"/>
  <c r="D54" i="4" s="1"/>
  <c r="D53" i="4" s="1"/>
  <c r="B55" i="4"/>
  <c r="B54" i="4" s="1"/>
  <c r="B53" i="4" s="1"/>
  <c r="D48" i="4"/>
  <c r="B48" i="4"/>
  <c r="D45" i="4"/>
  <c r="B45" i="4"/>
  <c r="D42" i="4"/>
  <c r="B42" i="4"/>
  <c r="B41" i="4"/>
  <c r="D36" i="4"/>
  <c r="B36" i="4"/>
  <c r="D34" i="4"/>
  <c r="B34" i="4"/>
  <c r="B33" i="4" s="1"/>
  <c r="D25" i="4"/>
  <c r="B25" i="4"/>
  <c r="D14" i="4"/>
  <c r="B14" i="4"/>
  <c r="D12" i="4"/>
  <c r="B12" i="4"/>
  <c r="B11" i="4" s="1"/>
  <c r="B10" i="4" l="1"/>
  <c r="B9" i="4" s="1"/>
  <c r="B76" i="4" s="1"/>
  <c r="D10" i="5"/>
  <c r="D9" i="5" s="1"/>
  <c r="D76" i="5" s="1"/>
  <c r="D61" i="4"/>
  <c r="D11" i="4"/>
  <c r="D41" i="4"/>
  <c r="D33" i="4"/>
  <c r="D10" i="4" l="1"/>
  <c r="D9" i="4" s="1"/>
  <c r="D76" i="4" s="1"/>
  <c r="E69" i="1" l="1"/>
  <c r="E68" i="1"/>
  <c r="E67" i="1"/>
  <c r="D74" i="3" l="1"/>
  <c r="D73" i="3" s="1"/>
  <c r="B74" i="3"/>
  <c r="B73" i="3" s="1"/>
  <c r="D70" i="3"/>
  <c r="B70" i="3"/>
  <c r="D65" i="3"/>
  <c r="B65" i="3"/>
  <c r="B64" i="3" s="1"/>
  <c r="D62" i="3"/>
  <c r="B62" i="3"/>
  <c r="D55" i="3"/>
  <c r="B55" i="3"/>
  <c r="B54" i="3" s="1"/>
  <c r="B53" i="3" s="1"/>
  <c r="D48" i="3"/>
  <c r="B48" i="3"/>
  <c r="D45" i="3"/>
  <c r="D41" i="3" s="1"/>
  <c r="B45" i="3"/>
  <c r="B41" i="3" s="1"/>
  <c r="D42" i="3"/>
  <c r="B42" i="3"/>
  <c r="D36" i="3"/>
  <c r="B36" i="3"/>
  <c r="D34" i="3"/>
  <c r="B34" i="3"/>
  <c r="B33" i="3" s="1"/>
  <c r="D25" i="3"/>
  <c r="B25" i="3"/>
  <c r="D14" i="3"/>
  <c r="B14" i="3"/>
  <c r="D12" i="3"/>
  <c r="B12" i="3"/>
  <c r="B11" i="3" l="1"/>
  <c r="B10" i="3" s="1"/>
  <c r="B9" i="3" s="1"/>
  <c r="B76" i="3" s="1"/>
  <c r="B61" i="3"/>
  <c r="D64" i="3"/>
  <c r="D61" i="3" s="1"/>
  <c r="D54" i="3"/>
  <c r="D53" i="3" s="1"/>
  <c r="D33" i="3"/>
  <c r="D11" i="3"/>
  <c r="C67" i="2"/>
  <c r="E67" i="2" s="1"/>
  <c r="C67" i="3" s="1"/>
  <c r="E67" i="3" s="1"/>
  <c r="C68" i="2"/>
  <c r="E68" i="2" s="1"/>
  <c r="C68" i="3" s="1"/>
  <c r="E68" i="3" s="1"/>
  <c r="C69" i="2"/>
  <c r="E69" i="2" s="1"/>
  <c r="C69" i="3" s="1"/>
  <c r="E69" i="3" s="1"/>
  <c r="D74" i="2"/>
  <c r="D73" i="2" s="1"/>
  <c r="B74" i="2"/>
  <c r="B73" i="2" s="1"/>
  <c r="D70" i="2"/>
  <c r="B70" i="2"/>
  <c r="D65" i="2"/>
  <c r="B65" i="2"/>
  <c r="D62" i="2"/>
  <c r="B62" i="2"/>
  <c r="D55" i="2"/>
  <c r="B55" i="2"/>
  <c r="B54" i="2" s="1"/>
  <c r="B53" i="2" s="1"/>
  <c r="D48" i="2"/>
  <c r="B48" i="2"/>
  <c r="D45" i="2"/>
  <c r="B45" i="2"/>
  <c r="D42" i="2"/>
  <c r="B42" i="2"/>
  <c r="D36" i="2"/>
  <c r="B36" i="2"/>
  <c r="D34" i="2"/>
  <c r="B34" i="2"/>
  <c r="D25" i="2"/>
  <c r="B25" i="2"/>
  <c r="D14" i="2"/>
  <c r="B14" i="2"/>
  <c r="D12" i="2"/>
  <c r="B12" i="2"/>
  <c r="B33" i="2" l="1"/>
  <c r="F68" i="2"/>
  <c r="B11" i="2"/>
  <c r="B10" i="2" s="1"/>
  <c r="B9" i="2" s="1"/>
  <c r="B41" i="2"/>
  <c r="B64" i="2"/>
  <c r="B61" i="2" s="1"/>
  <c r="F67" i="2"/>
  <c r="F69" i="2"/>
  <c r="C69" i="4"/>
  <c r="E69" i="4" s="1"/>
  <c r="F69" i="3"/>
  <c r="C68" i="4"/>
  <c r="E68" i="4" s="1"/>
  <c r="F68" i="3"/>
  <c r="C67" i="4"/>
  <c r="E67" i="4" s="1"/>
  <c r="F67" i="3"/>
  <c r="D10" i="3"/>
  <c r="D9" i="3" s="1"/>
  <c r="D76" i="3" s="1"/>
  <c r="D33" i="2"/>
  <c r="D11" i="2"/>
  <c r="D64" i="2"/>
  <c r="D61" i="2" s="1"/>
  <c r="D54" i="2"/>
  <c r="D53" i="2" s="1"/>
  <c r="D41" i="2"/>
  <c r="D74" i="1"/>
  <c r="D73" i="1" s="1"/>
  <c r="C74" i="1"/>
  <c r="C73" i="1" s="1"/>
  <c r="D70" i="1"/>
  <c r="C70" i="1"/>
  <c r="D65" i="1"/>
  <c r="C65" i="1"/>
  <c r="D62" i="1"/>
  <c r="C62" i="1"/>
  <c r="D55" i="1"/>
  <c r="D54" i="1" s="1"/>
  <c r="D53" i="1" s="1"/>
  <c r="C55" i="1"/>
  <c r="C54" i="1" s="1"/>
  <c r="C53" i="1" s="1"/>
  <c r="D48" i="1"/>
  <c r="C48" i="1"/>
  <c r="D45" i="1"/>
  <c r="C45" i="1"/>
  <c r="D42" i="1"/>
  <c r="C42" i="1"/>
  <c r="D36" i="1"/>
  <c r="C36" i="1"/>
  <c r="D34" i="1"/>
  <c r="C34" i="1"/>
  <c r="D25" i="1"/>
  <c r="C25" i="1"/>
  <c r="D14" i="1"/>
  <c r="C14" i="1"/>
  <c r="D12" i="1"/>
  <c r="C12" i="1"/>
  <c r="B76" i="2" l="1"/>
  <c r="F67" i="4"/>
  <c r="C67" i="5"/>
  <c r="E67" i="5" s="1"/>
  <c r="C68" i="5"/>
  <c r="E68" i="5" s="1"/>
  <c r="F68" i="4"/>
  <c r="F69" i="4"/>
  <c r="C69" i="5"/>
  <c r="E69" i="5" s="1"/>
  <c r="D10" i="2"/>
  <c r="D9" i="2" s="1"/>
  <c r="D76" i="2" s="1"/>
  <c r="C64" i="1"/>
  <c r="D64" i="1"/>
  <c r="C61" i="1"/>
  <c r="D61" i="1"/>
  <c r="C41" i="1"/>
  <c r="D41" i="1"/>
  <c r="C33" i="1"/>
  <c r="D33" i="1"/>
  <c r="C11" i="1"/>
  <c r="F69" i="5" l="1"/>
  <c r="C69" i="6"/>
  <c r="E69" i="6" s="1"/>
  <c r="C68" i="6"/>
  <c r="E68" i="6" s="1"/>
  <c r="F68" i="5"/>
  <c r="F67" i="5"/>
  <c r="C67" i="6"/>
  <c r="E67" i="6" s="1"/>
  <c r="F69" i="1"/>
  <c r="F68" i="1"/>
  <c r="F67" i="1"/>
  <c r="C10" i="1"/>
  <c r="C9" i="1" s="1"/>
  <c r="C76" i="1" s="1"/>
  <c r="D11" i="1"/>
  <c r="B65" i="1"/>
  <c r="C67" i="7" l="1"/>
  <c r="E67" i="7" s="1"/>
  <c r="F67" i="6"/>
  <c r="C68" i="7"/>
  <c r="E68" i="7" s="1"/>
  <c r="F68" i="6"/>
  <c r="F69" i="6"/>
  <c r="C69" i="7"/>
  <c r="E69" i="7" s="1"/>
  <c r="D10" i="1"/>
  <c r="D9" i="1" s="1"/>
  <c r="D76" i="1" s="1"/>
  <c r="E75" i="1"/>
  <c r="B74" i="1"/>
  <c r="B73" i="1" s="1"/>
  <c r="E71" i="1"/>
  <c r="B70" i="1"/>
  <c r="B64" i="1" s="1"/>
  <c r="E66" i="1"/>
  <c r="E63" i="1"/>
  <c r="B62" i="1"/>
  <c r="E59" i="1"/>
  <c r="E58" i="1"/>
  <c r="E57" i="1"/>
  <c r="E56" i="1"/>
  <c r="B55" i="1"/>
  <c r="B54" i="1" s="1"/>
  <c r="B53" i="1" s="1"/>
  <c r="E52" i="1"/>
  <c r="E51" i="1"/>
  <c r="E50" i="1"/>
  <c r="C50" i="2" s="1"/>
  <c r="E50" i="2" s="1"/>
  <c r="E49" i="1"/>
  <c r="B48" i="1"/>
  <c r="E47" i="1"/>
  <c r="E46" i="1"/>
  <c r="B45" i="1"/>
  <c r="E44" i="1"/>
  <c r="E43" i="1"/>
  <c r="B42" i="1"/>
  <c r="E40" i="1"/>
  <c r="E39" i="1"/>
  <c r="E38" i="1"/>
  <c r="E37" i="1"/>
  <c r="B36" i="1"/>
  <c r="E35" i="1"/>
  <c r="B34" i="1"/>
  <c r="E32" i="1"/>
  <c r="E31" i="1"/>
  <c r="E30" i="1"/>
  <c r="E29" i="1"/>
  <c r="C29" i="2" s="1"/>
  <c r="E29" i="2" s="1"/>
  <c r="E28" i="1"/>
  <c r="E27" i="1"/>
  <c r="E26" i="1"/>
  <c r="B25" i="1"/>
  <c r="E24" i="1"/>
  <c r="E23" i="1"/>
  <c r="E22" i="1"/>
  <c r="E21" i="1"/>
  <c r="E20" i="1"/>
  <c r="E19" i="1"/>
  <c r="E18" i="1"/>
  <c r="E17" i="1"/>
  <c r="E16" i="1"/>
  <c r="E15" i="1"/>
  <c r="C15" i="2" s="1"/>
  <c r="E15" i="2" s="1"/>
  <c r="B14" i="1"/>
  <c r="E13" i="1"/>
  <c r="B12" i="1"/>
  <c r="F40" i="1" l="1"/>
  <c r="C40" i="2"/>
  <c r="E40" i="2" s="1"/>
  <c r="F16" i="1"/>
  <c r="C16" i="2"/>
  <c r="E16" i="2" s="1"/>
  <c r="C50" i="3"/>
  <c r="E50" i="3" s="1"/>
  <c r="F50" i="2"/>
  <c r="F31" i="1"/>
  <c r="C31" i="2"/>
  <c r="E31" i="2" s="1"/>
  <c r="C43" i="2"/>
  <c r="E43" i="2" s="1"/>
  <c r="E42" i="1"/>
  <c r="F51" i="1"/>
  <c r="C51" i="2"/>
  <c r="E51" i="2" s="1"/>
  <c r="C63" i="2"/>
  <c r="E63" i="2" s="1"/>
  <c r="E62" i="1"/>
  <c r="F23" i="1"/>
  <c r="C23" i="2"/>
  <c r="E23" i="2" s="1"/>
  <c r="C26" i="2"/>
  <c r="E26" i="2" s="1"/>
  <c r="E25" i="1"/>
  <c r="C25" i="2" s="1"/>
  <c r="F52" i="1"/>
  <c r="C52" i="2"/>
  <c r="E52" i="2" s="1"/>
  <c r="C66" i="2"/>
  <c r="E66" i="2" s="1"/>
  <c r="E65" i="1"/>
  <c r="C68" i="8"/>
  <c r="E68" i="8" s="1"/>
  <c r="F68" i="7"/>
  <c r="F17" i="1"/>
  <c r="C17" i="2"/>
  <c r="E17" i="2" s="1"/>
  <c r="F19" i="1"/>
  <c r="C19" i="2"/>
  <c r="E19" i="2" s="1"/>
  <c r="F59" i="1"/>
  <c r="C59" i="2"/>
  <c r="E59" i="2" s="1"/>
  <c r="F24" i="1"/>
  <c r="C24" i="2"/>
  <c r="E24" i="2" s="1"/>
  <c r="C35" i="2"/>
  <c r="E35" i="2" s="1"/>
  <c r="E34" i="1"/>
  <c r="B33" i="1"/>
  <c r="F20" i="1"/>
  <c r="C20" i="2"/>
  <c r="E20" i="2" s="1"/>
  <c r="F28" i="1"/>
  <c r="C28" i="2"/>
  <c r="E28" i="2" s="1"/>
  <c r="C37" i="2"/>
  <c r="E37" i="2" s="1"/>
  <c r="E36" i="1"/>
  <c r="C36" i="2" s="1"/>
  <c r="C46" i="2"/>
  <c r="E46" i="2" s="1"/>
  <c r="E45" i="1"/>
  <c r="C45" i="2" s="1"/>
  <c r="C56" i="2"/>
  <c r="E56" i="2" s="1"/>
  <c r="E55" i="1"/>
  <c r="C71" i="2"/>
  <c r="E71" i="2" s="1"/>
  <c r="E70" i="1"/>
  <c r="C70" i="2" s="1"/>
  <c r="F69" i="7"/>
  <c r="C69" i="8"/>
  <c r="E69" i="8" s="1"/>
  <c r="F18" i="1"/>
  <c r="C18" i="2"/>
  <c r="E18" i="2" s="1"/>
  <c r="C29" i="3"/>
  <c r="E29" i="3" s="1"/>
  <c r="F29" i="2"/>
  <c r="F67" i="7"/>
  <c r="C67" i="8"/>
  <c r="E67" i="8" s="1"/>
  <c r="F15" i="2"/>
  <c r="C15" i="3"/>
  <c r="E15" i="3" s="1"/>
  <c r="C49" i="2"/>
  <c r="E49" i="2" s="1"/>
  <c r="E48" i="1"/>
  <c r="C48" i="2" s="1"/>
  <c r="F32" i="1"/>
  <c r="C32" i="2"/>
  <c r="E32" i="2" s="1"/>
  <c r="F44" i="1"/>
  <c r="C44" i="2"/>
  <c r="E44" i="2" s="1"/>
  <c r="F27" i="1"/>
  <c r="C27" i="2"/>
  <c r="E27" i="2" s="1"/>
  <c r="E12" i="1"/>
  <c r="C12" i="2" s="1"/>
  <c r="C13" i="2"/>
  <c r="E13" i="2" s="1"/>
  <c r="F21" i="1"/>
  <c r="C21" i="2"/>
  <c r="E21" i="2" s="1"/>
  <c r="F38" i="1"/>
  <c r="C38" i="2"/>
  <c r="E38" i="2" s="1"/>
  <c r="F47" i="1"/>
  <c r="C47" i="2"/>
  <c r="E47" i="2" s="1"/>
  <c r="F57" i="1"/>
  <c r="C57" i="2"/>
  <c r="E57" i="2" s="1"/>
  <c r="F22" i="1"/>
  <c r="C22" i="2"/>
  <c r="E22" i="2" s="1"/>
  <c r="F30" i="1"/>
  <c r="C30" i="2"/>
  <c r="E30" i="2" s="1"/>
  <c r="F39" i="1"/>
  <c r="C39" i="2"/>
  <c r="E39" i="2" s="1"/>
  <c r="F58" i="1"/>
  <c r="C58" i="2"/>
  <c r="E58" i="2" s="1"/>
  <c r="C75" i="2"/>
  <c r="E75" i="2" s="1"/>
  <c r="E74" i="1"/>
  <c r="E14" i="1"/>
  <c r="F50" i="1"/>
  <c r="F29" i="1"/>
  <c r="B61" i="1"/>
  <c r="B41" i="1"/>
  <c r="B11" i="1"/>
  <c r="B10" i="1" s="1"/>
  <c r="B9" i="1" s="1"/>
  <c r="F63" i="1"/>
  <c r="F62" i="1" s="1"/>
  <c r="F37" i="1"/>
  <c r="F75" i="1"/>
  <c r="F74" i="1" s="1"/>
  <c r="F73" i="1" s="1"/>
  <c r="F26" i="1"/>
  <c r="F15" i="1"/>
  <c r="F49" i="1"/>
  <c r="F48" i="1" s="1"/>
  <c r="F46" i="1"/>
  <c r="F45" i="1" s="1"/>
  <c r="F66" i="1"/>
  <c r="F65" i="1" s="1"/>
  <c r="F64" i="1" s="1"/>
  <c r="F43" i="1"/>
  <c r="F42" i="1" s="1"/>
  <c r="F41" i="1" s="1"/>
  <c r="F71" i="1"/>
  <c r="F70" i="1" s="1"/>
  <c r="F13" i="1"/>
  <c r="F12" i="1" s="1"/>
  <c r="F56" i="1"/>
  <c r="F35" i="1"/>
  <c r="F34" i="1" s="1"/>
  <c r="F32" i="2" l="1"/>
  <c r="C32" i="3"/>
  <c r="E32" i="3" s="1"/>
  <c r="E74" i="2"/>
  <c r="C75" i="3"/>
  <c r="E75" i="3" s="1"/>
  <c r="F75" i="2"/>
  <c r="F74" i="2" s="1"/>
  <c r="F73" i="2" s="1"/>
  <c r="E54" i="1"/>
  <c r="C55" i="2"/>
  <c r="F20" i="2"/>
  <c r="C20" i="3"/>
  <c r="E20" i="3" s="1"/>
  <c r="F66" i="2"/>
  <c r="F65" i="2" s="1"/>
  <c r="C66" i="3"/>
  <c r="E66" i="3" s="1"/>
  <c r="E65" i="2"/>
  <c r="C62" i="2"/>
  <c r="F21" i="2"/>
  <c r="C21" i="3"/>
  <c r="E21" i="3" s="1"/>
  <c r="F58" i="2"/>
  <c r="C58" i="3"/>
  <c r="E58" i="3" s="1"/>
  <c r="F57" i="2"/>
  <c r="C57" i="3"/>
  <c r="E57" i="3" s="1"/>
  <c r="F13" i="2"/>
  <c r="F12" i="2" s="1"/>
  <c r="C13" i="3"/>
  <c r="E13" i="3" s="1"/>
  <c r="E12" i="2"/>
  <c r="F29" i="3"/>
  <c r="C29" i="4"/>
  <c r="E29" i="4" s="1"/>
  <c r="F56" i="2"/>
  <c r="C56" i="3"/>
  <c r="E56" i="3" s="1"/>
  <c r="E55" i="2"/>
  <c r="F19" i="2"/>
  <c r="C19" i="3"/>
  <c r="E19" i="3" s="1"/>
  <c r="F52" i="2"/>
  <c r="C52" i="3"/>
  <c r="E52" i="3" s="1"/>
  <c r="E62" i="2"/>
  <c r="C63" i="3"/>
  <c r="E63" i="3" s="1"/>
  <c r="F63" i="2"/>
  <c r="F62" i="2" s="1"/>
  <c r="F50" i="3"/>
  <c r="C50" i="4"/>
  <c r="E50" i="4" s="1"/>
  <c r="F49" i="2"/>
  <c r="C49" i="3"/>
  <c r="E49" i="3" s="1"/>
  <c r="F18" i="2"/>
  <c r="C18" i="3"/>
  <c r="E18" i="3" s="1"/>
  <c r="F51" i="2"/>
  <c r="C51" i="3"/>
  <c r="E51" i="3" s="1"/>
  <c r="E48" i="2"/>
  <c r="C48" i="3" s="1"/>
  <c r="F59" i="2"/>
  <c r="C59" i="3"/>
  <c r="E59" i="3" s="1"/>
  <c r="F39" i="2"/>
  <c r="C39" i="3"/>
  <c r="E39" i="3" s="1"/>
  <c r="F27" i="2"/>
  <c r="C27" i="3"/>
  <c r="E27" i="3" s="1"/>
  <c r="E14" i="2"/>
  <c r="C14" i="3" s="1"/>
  <c r="F46" i="2"/>
  <c r="C46" i="3"/>
  <c r="E46" i="3" s="1"/>
  <c r="E45" i="2"/>
  <c r="C45" i="3" s="1"/>
  <c r="C34" i="2"/>
  <c r="E33" i="1"/>
  <c r="C33" i="2" s="1"/>
  <c r="C17" i="3"/>
  <c r="E17" i="3" s="1"/>
  <c r="F17" i="2"/>
  <c r="F16" i="2"/>
  <c r="C16" i="3"/>
  <c r="E16" i="3" s="1"/>
  <c r="F22" i="2"/>
  <c r="C22" i="3"/>
  <c r="E22" i="3" s="1"/>
  <c r="C65" i="2"/>
  <c r="E64" i="1"/>
  <c r="C64" i="2" s="1"/>
  <c r="F14" i="1"/>
  <c r="C15" i="4"/>
  <c r="E15" i="4" s="1"/>
  <c r="F15" i="3"/>
  <c r="F69" i="8"/>
  <c r="C69" i="9"/>
  <c r="E69" i="9" s="1"/>
  <c r="F35" i="2"/>
  <c r="F34" i="2" s="1"/>
  <c r="C35" i="3"/>
  <c r="E35" i="3" s="1"/>
  <c r="E34" i="2"/>
  <c r="F26" i="2"/>
  <c r="C26" i="3"/>
  <c r="E26" i="3" s="1"/>
  <c r="E25" i="2"/>
  <c r="C25" i="3" s="1"/>
  <c r="C42" i="2"/>
  <c r="E41" i="1"/>
  <c r="C41" i="2" s="1"/>
  <c r="E70" i="2"/>
  <c r="C70" i="3" s="1"/>
  <c r="C71" i="3"/>
  <c r="E71" i="3" s="1"/>
  <c r="F71" i="2"/>
  <c r="F70" i="2" s="1"/>
  <c r="F64" i="2" s="1"/>
  <c r="F61" i="2" s="1"/>
  <c r="C47" i="3"/>
  <c r="E47" i="3" s="1"/>
  <c r="F47" i="2"/>
  <c r="F25" i="1"/>
  <c r="E11" i="1"/>
  <c r="C14" i="2"/>
  <c r="F30" i="2"/>
  <c r="C30" i="3"/>
  <c r="E30" i="3" s="1"/>
  <c r="F38" i="2"/>
  <c r="C38" i="3"/>
  <c r="E38" i="3" s="1"/>
  <c r="F44" i="2"/>
  <c r="C44" i="3"/>
  <c r="E44" i="3" s="1"/>
  <c r="F37" i="2"/>
  <c r="C37" i="3"/>
  <c r="E37" i="3" s="1"/>
  <c r="E36" i="2"/>
  <c r="C36" i="3" s="1"/>
  <c r="F24" i="2"/>
  <c r="C24" i="3"/>
  <c r="E24" i="3" s="1"/>
  <c r="F23" i="2"/>
  <c r="C23" i="3"/>
  <c r="E23" i="3" s="1"/>
  <c r="F43" i="2"/>
  <c r="C43" i="3"/>
  <c r="E43" i="3" s="1"/>
  <c r="E42" i="2"/>
  <c r="F40" i="2"/>
  <c r="C40" i="3"/>
  <c r="E40" i="3" s="1"/>
  <c r="E73" i="1"/>
  <c r="C73" i="2" s="1"/>
  <c r="C74" i="2"/>
  <c r="F61" i="1"/>
  <c r="F55" i="1"/>
  <c r="F54" i="1" s="1"/>
  <c r="F53" i="1" s="1"/>
  <c r="F36" i="1"/>
  <c r="F33" i="1" s="1"/>
  <c r="F67" i="8"/>
  <c r="C67" i="9"/>
  <c r="E67" i="9" s="1"/>
  <c r="F28" i="2"/>
  <c r="C28" i="3"/>
  <c r="E28" i="3" s="1"/>
  <c r="C68" i="9"/>
  <c r="E68" i="9" s="1"/>
  <c r="F68" i="8"/>
  <c r="F31" i="2"/>
  <c r="C31" i="3"/>
  <c r="E31" i="3" s="1"/>
  <c r="F11" i="1"/>
  <c r="B76" i="1"/>
  <c r="F25" i="2" l="1"/>
  <c r="F42" i="2"/>
  <c r="F48" i="2"/>
  <c r="F36" i="2"/>
  <c r="F33" i="2" s="1"/>
  <c r="F69" i="9"/>
  <c r="C69" i="10"/>
  <c r="E69" i="10" s="1"/>
  <c r="F22" i="3"/>
  <c r="C22" i="4"/>
  <c r="E22" i="4" s="1"/>
  <c r="F59" i="3"/>
  <c r="C59" i="4"/>
  <c r="E59" i="4" s="1"/>
  <c r="F19" i="3"/>
  <c r="C19" i="4"/>
  <c r="E19" i="4" s="1"/>
  <c r="F13" i="3"/>
  <c r="F12" i="3" s="1"/>
  <c r="C13" i="4"/>
  <c r="E13" i="4" s="1"/>
  <c r="E12" i="3"/>
  <c r="F31" i="3"/>
  <c r="C31" i="4"/>
  <c r="E31" i="4" s="1"/>
  <c r="E10" i="1"/>
  <c r="C11" i="2"/>
  <c r="F46" i="3"/>
  <c r="C46" i="4"/>
  <c r="E46" i="4" s="1"/>
  <c r="E45" i="3"/>
  <c r="C45" i="4" s="1"/>
  <c r="F50" i="4"/>
  <c r="C50" i="5"/>
  <c r="E50" i="5" s="1"/>
  <c r="E61" i="1"/>
  <c r="C61" i="2" s="1"/>
  <c r="E53" i="1"/>
  <c r="C53" i="2" s="1"/>
  <c r="C54" i="2"/>
  <c r="F23" i="3"/>
  <c r="C23" i="4"/>
  <c r="E23" i="4" s="1"/>
  <c r="E14" i="3"/>
  <c r="C14" i="4" s="1"/>
  <c r="F16" i="3"/>
  <c r="C16" i="4"/>
  <c r="E16" i="4" s="1"/>
  <c r="F45" i="2"/>
  <c r="E54" i="2"/>
  <c r="C55" i="3"/>
  <c r="C57" i="4"/>
  <c r="E57" i="4" s="1"/>
  <c r="F57" i="3"/>
  <c r="F10" i="1"/>
  <c r="F9" i="1" s="1"/>
  <c r="F68" i="9"/>
  <c r="C68" i="10"/>
  <c r="E68" i="10" s="1"/>
  <c r="C26" i="4"/>
  <c r="E26" i="4" s="1"/>
  <c r="F26" i="3"/>
  <c r="E25" i="3"/>
  <c r="C25" i="4" s="1"/>
  <c r="F51" i="3"/>
  <c r="C51" i="4"/>
  <c r="E51" i="4" s="1"/>
  <c r="C56" i="4"/>
  <c r="E56" i="4" s="1"/>
  <c r="F56" i="3"/>
  <c r="E55" i="3"/>
  <c r="C65" i="3"/>
  <c r="E64" i="2"/>
  <c r="C64" i="3" s="1"/>
  <c r="F14" i="2"/>
  <c r="F27" i="3"/>
  <c r="C27" i="4"/>
  <c r="E27" i="4" s="1"/>
  <c r="E62" i="3"/>
  <c r="C63" i="4"/>
  <c r="E63" i="4" s="1"/>
  <c r="F63" i="3"/>
  <c r="F62" i="3" s="1"/>
  <c r="F55" i="2"/>
  <c r="F54" i="2" s="1"/>
  <c r="F53" i="2" s="1"/>
  <c r="F58" i="3"/>
  <c r="C58" i="4"/>
  <c r="E58" i="4" s="1"/>
  <c r="C66" i="4"/>
  <c r="E66" i="4" s="1"/>
  <c r="F66" i="3"/>
  <c r="F65" i="3" s="1"/>
  <c r="E65" i="3"/>
  <c r="E74" i="3"/>
  <c r="C75" i="4"/>
  <c r="E75" i="4" s="1"/>
  <c r="F75" i="3"/>
  <c r="F74" i="3" s="1"/>
  <c r="F73" i="3" s="1"/>
  <c r="F76" i="1"/>
  <c r="F28" i="3"/>
  <c r="C28" i="4"/>
  <c r="E28" i="4" s="1"/>
  <c r="F47" i="3"/>
  <c r="C47" i="4"/>
  <c r="E47" i="4" s="1"/>
  <c r="C15" i="5"/>
  <c r="E15" i="5" s="1"/>
  <c r="F15" i="4"/>
  <c r="F40" i="3"/>
  <c r="C40" i="4"/>
  <c r="E40" i="4" s="1"/>
  <c r="F24" i="3"/>
  <c r="C24" i="4"/>
  <c r="E24" i="4" s="1"/>
  <c r="C34" i="3"/>
  <c r="E33" i="2"/>
  <c r="C33" i="3" s="1"/>
  <c r="F17" i="3"/>
  <c r="C17" i="4"/>
  <c r="E17" i="4" s="1"/>
  <c r="F18" i="3"/>
  <c r="C18" i="4"/>
  <c r="E18" i="4" s="1"/>
  <c r="C62" i="3"/>
  <c r="F29" i="4"/>
  <c r="C29" i="5"/>
  <c r="E29" i="5" s="1"/>
  <c r="E73" i="2"/>
  <c r="C73" i="3" s="1"/>
  <c r="C74" i="3"/>
  <c r="C37" i="4"/>
  <c r="E37" i="4" s="1"/>
  <c r="E36" i="3"/>
  <c r="C36" i="4" s="1"/>
  <c r="F37" i="3"/>
  <c r="F44" i="3"/>
  <c r="C44" i="4"/>
  <c r="E44" i="4" s="1"/>
  <c r="F67" i="9"/>
  <c r="C67" i="10"/>
  <c r="E67" i="10" s="1"/>
  <c r="C71" i="4"/>
  <c r="E71" i="4" s="1"/>
  <c r="F71" i="3"/>
  <c r="F70" i="3" s="1"/>
  <c r="E70" i="3"/>
  <c r="C70" i="4" s="1"/>
  <c r="C35" i="4"/>
  <c r="E35" i="4" s="1"/>
  <c r="F35" i="3"/>
  <c r="F34" i="3" s="1"/>
  <c r="E34" i="3"/>
  <c r="F39" i="3"/>
  <c r="C39" i="4"/>
  <c r="E39" i="4" s="1"/>
  <c r="F52" i="3"/>
  <c r="C52" i="4"/>
  <c r="E52" i="4" s="1"/>
  <c r="F21" i="3"/>
  <c r="C21" i="4"/>
  <c r="E21" i="4" s="1"/>
  <c r="F20" i="3"/>
  <c r="C20" i="4"/>
  <c r="E20" i="4" s="1"/>
  <c r="F32" i="3"/>
  <c r="C32" i="4"/>
  <c r="E32" i="4" s="1"/>
  <c r="C43" i="4"/>
  <c r="E43" i="4" s="1"/>
  <c r="E42" i="3"/>
  <c r="F43" i="3"/>
  <c r="F42" i="3" s="1"/>
  <c r="F38" i="3"/>
  <c r="C38" i="4"/>
  <c r="E38" i="4" s="1"/>
  <c r="F30" i="3"/>
  <c r="C30" i="4"/>
  <c r="E30" i="4" s="1"/>
  <c r="E41" i="2"/>
  <c r="C41" i="3" s="1"/>
  <c r="C42" i="3"/>
  <c r="C49" i="4"/>
  <c r="E49" i="4" s="1"/>
  <c r="F49" i="3"/>
  <c r="E48" i="3"/>
  <c r="C48" i="4" s="1"/>
  <c r="C12" i="3"/>
  <c r="E11" i="2"/>
  <c r="F11" i="2" l="1"/>
  <c r="E14" i="4"/>
  <c r="C14" i="5" s="1"/>
  <c r="F41" i="2"/>
  <c r="F14" i="3"/>
  <c r="F45" i="3"/>
  <c r="F41" i="3" s="1"/>
  <c r="F10" i="2"/>
  <c r="F9" i="2" s="1"/>
  <c r="F76" i="2" s="1"/>
  <c r="F30" i="4"/>
  <c r="C30" i="5"/>
  <c r="E30" i="5" s="1"/>
  <c r="F32" i="4"/>
  <c r="C32" i="5"/>
  <c r="E32" i="5" s="1"/>
  <c r="F39" i="4"/>
  <c r="C39" i="5"/>
  <c r="E39" i="5" s="1"/>
  <c r="F67" i="10"/>
  <c r="C67" i="11"/>
  <c r="E67" i="11" s="1"/>
  <c r="F25" i="3"/>
  <c r="E53" i="2"/>
  <c r="C53" i="3" s="1"/>
  <c r="C54" i="3"/>
  <c r="C15" i="6"/>
  <c r="E15" i="6" s="1"/>
  <c r="F15" i="5"/>
  <c r="E74" i="4"/>
  <c r="C75" i="5"/>
  <c r="E75" i="5" s="1"/>
  <c r="F75" i="4"/>
  <c r="F74" i="4" s="1"/>
  <c r="F73" i="4" s="1"/>
  <c r="E54" i="3"/>
  <c r="C55" i="4"/>
  <c r="C26" i="5"/>
  <c r="E26" i="5" s="1"/>
  <c r="F26" i="4"/>
  <c r="E25" i="4"/>
  <c r="C25" i="5" s="1"/>
  <c r="E9" i="1"/>
  <c r="C10" i="2"/>
  <c r="F59" i="4"/>
  <c r="C59" i="5"/>
  <c r="E59" i="5" s="1"/>
  <c r="E70" i="4"/>
  <c r="C70" i="5" s="1"/>
  <c r="C71" i="5"/>
  <c r="E71" i="5" s="1"/>
  <c r="F71" i="4"/>
  <c r="F70" i="4" s="1"/>
  <c r="F20" i="4"/>
  <c r="C20" i="5"/>
  <c r="E20" i="5" s="1"/>
  <c r="C34" i="4"/>
  <c r="E33" i="3"/>
  <c r="C33" i="4" s="1"/>
  <c r="F44" i="4"/>
  <c r="C44" i="5"/>
  <c r="E44" i="5" s="1"/>
  <c r="F47" i="4"/>
  <c r="C47" i="5"/>
  <c r="E47" i="5" s="1"/>
  <c r="E73" i="3"/>
  <c r="C73" i="4" s="1"/>
  <c r="C74" i="4"/>
  <c r="F63" i="4"/>
  <c r="F62" i="4" s="1"/>
  <c r="C63" i="5"/>
  <c r="E63" i="5" s="1"/>
  <c r="E62" i="4"/>
  <c r="F55" i="3"/>
  <c r="F54" i="3" s="1"/>
  <c r="F53" i="3" s="1"/>
  <c r="F68" i="10"/>
  <c r="C68" i="11"/>
  <c r="E68" i="11" s="1"/>
  <c r="F16" i="4"/>
  <c r="C16" i="5"/>
  <c r="E16" i="5" s="1"/>
  <c r="F31" i="4"/>
  <c r="C31" i="5"/>
  <c r="E31" i="5" s="1"/>
  <c r="F17" i="4"/>
  <c r="C17" i="5"/>
  <c r="E17" i="5" s="1"/>
  <c r="C11" i="3"/>
  <c r="E10" i="2"/>
  <c r="E61" i="2"/>
  <c r="C61" i="3" s="1"/>
  <c r="F24" i="4"/>
  <c r="C24" i="5"/>
  <c r="E24" i="5" s="1"/>
  <c r="E64" i="3"/>
  <c r="C64" i="4" s="1"/>
  <c r="C65" i="4"/>
  <c r="C62" i="4"/>
  <c r="E55" i="4"/>
  <c r="C56" i="5"/>
  <c r="E56" i="5" s="1"/>
  <c r="F56" i="4"/>
  <c r="C50" i="6"/>
  <c r="E50" i="6" s="1"/>
  <c r="F50" i="5"/>
  <c r="F22" i="4"/>
  <c r="C22" i="5"/>
  <c r="E22" i="5" s="1"/>
  <c r="C43" i="5"/>
  <c r="E43" i="5" s="1"/>
  <c r="E42" i="4"/>
  <c r="F43" i="4"/>
  <c r="F19" i="4"/>
  <c r="C19" i="5"/>
  <c r="E19" i="5" s="1"/>
  <c r="F38" i="4"/>
  <c r="C38" i="5"/>
  <c r="E38" i="5" s="1"/>
  <c r="F21" i="4"/>
  <c r="C21" i="5"/>
  <c r="E21" i="5" s="1"/>
  <c r="F35" i="4"/>
  <c r="F34" i="4" s="1"/>
  <c r="C35" i="5"/>
  <c r="E35" i="5" s="1"/>
  <c r="E34" i="4"/>
  <c r="F36" i="3"/>
  <c r="F33" i="3" s="1"/>
  <c r="F28" i="4"/>
  <c r="C28" i="5"/>
  <c r="E28" i="5" s="1"/>
  <c r="F64" i="3"/>
  <c r="F61" i="3" s="1"/>
  <c r="F27" i="4"/>
  <c r="C27" i="5"/>
  <c r="E27" i="5" s="1"/>
  <c r="F51" i="4"/>
  <c r="C51" i="5"/>
  <c r="E51" i="5" s="1"/>
  <c r="C12" i="4"/>
  <c r="E11" i="3"/>
  <c r="F29" i="5"/>
  <c r="C29" i="6"/>
  <c r="E29" i="6" s="1"/>
  <c r="F48" i="3"/>
  <c r="F18" i="4"/>
  <c r="C18" i="5"/>
  <c r="E18" i="5" s="1"/>
  <c r="F40" i="4"/>
  <c r="C40" i="5"/>
  <c r="E40" i="5" s="1"/>
  <c r="C66" i="5"/>
  <c r="E66" i="5" s="1"/>
  <c r="F66" i="4"/>
  <c r="F65" i="4" s="1"/>
  <c r="F64" i="4" s="1"/>
  <c r="E65" i="4"/>
  <c r="F23" i="4"/>
  <c r="C23" i="5"/>
  <c r="E23" i="5" s="1"/>
  <c r="C13" i="5"/>
  <c r="E13" i="5" s="1"/>
  <c r="E12" i="4"/>
  <c r="F13" i="4"/>
  <c r="F12" i="4" s="1"/>
  <c r="F69" i="10"/>
  <c r="C69" i="11"/>
  <c r="E69" i="11" s="1"/>
  <c r="C49" i="5"/>
  <c r="E49" i="5" s="1"/>
  <c r="E48" i="4"/>
  <c r="C48" i="5" s="1"/>
  <c r="F49" i="4"/>
  <c r="C42" i="4"/>
  <c r="E41" i="3"/>
  <c r="C41" i="4" s="1"/>
  <c r="F52" i="4"/>
  <c r="C52" i="5"/>
  <c r="E52" i="5" s="1"/>
  <c r="C37" i="5"/>
  <c r="E37" i="5" s="1"/>
  <c r="E36" i="4"/>
  <c r="C36" i="5" s="1"/>
  <c r="F37" i="4"/>
  <c r="F58" i="4"/>
  <c r="C58" i="5"/>
  <c r="E58" i="5" s="1"/>
  <c r="C57" i="5"/>
  <c r="E57" i="5" s="1"/>
  <c r="F57" i="4"/>
  <c r="E45" i="4"/>
  <c r="C45" i="5" s="1"/>
  <c r="C46" i="5"/>
  <c r="E46" i="5" s="1"/>
  <c r="F46" i="4"/>
  <c r="F45" i="4" s="1"/>
  <c r="F11" i="3"/>
  <c r="E61" i="3" l="1"/>
  <c r="C61" i="4" s="1"/>
  <c r="F48" i="4"/>
  <c r="F42" i="4"/>
  <c r="F36" i="4"/>
  <c r="F33" i="4" s="1"/>
  <c r="F14" i="4"/>
  <c r="F61" i="4"/>
  <c r="F41" i="4"/>
  <c r="C56" i="6"/>
  <c r="E56" i="6" s="1"/>
  <c r="E55" i="5"/>
  <c r="F56" i="5"/>
  <c r="F16" i="5"/>
  <c r="C16" i="6"/>
  <c r="E16" i="6" s="1"/>
  <c r="F20" i="5"/>
  <c r="C20" i="6"/>
  <c r="E20" i="6" s="1"/>
  <c r="C9" i="2"/>
  <c r="E76" i="1"/>
  <c r="C76" i="2" s="1"/>
  <c r="E73" i="4"/>
  <c r="C73" i="5" s="1"/>
  <c r="C74" i="5"/>
  <c r="F67" i="11"/>
  <c r="C67" i="12"/>
  <c r="E67" i="12" s="1"/>
  <c r="F27" i="5"/>
  <c r="C27" i="6"/>
  <c r="E27" i="6" s="1"/>
  <c r="E41" i="4"/>
  <c r="C41" i="5" s="1"/>
  <c r="C42" i="5"/>
  <c r="E54" i="4"/>
  <c r="C55" i="5"/>
  <c r="C35" i="6"/>
  <c r="E35" i="6" s="1"/>
  <c r="E34" i="5"/>
  <c r="F35" i="5"/>
  <c r="F34" i="5" s="1"/>
  <c r="E9" i="2"/>
  <c r="C10" i="3"/>
  <c r="F68" i="11"/>
  <c r="C68" i="12"/>
  <c r="E68" i="12" s="1"/>
  <c r="F47" i="5"/>
  <c r="C47" i="6"/>
  <c r="E47" i="6" s="1"/>
  <c r="F25" i="4"/>
  <c r="F11" i="4" s="1"/>
  <c r="F10" i="4" s="1"/>
  <c r="E14" i="5"/>
  <c r="C14" i="6" s="1"/>
  <c r="F39" i="5"/>
  <c r="C39" i="6"/>
  <c r="E39" i="6" s="1"/>
  <c r="F49" i="5"/>
  <c r="C49" i="6"/>
  <c r="E49" i="6" s="1"/>
  <c r="E48" i="5"/>
  <c r="C48" i="6" s="1"/>
  <c r="F29" i="6"/>
  <c r="C29" i="7"/>
  <c r="E29" i="7" s="1"/>
  <c r="F22" i="5"/>
  <c r="C22" i="6"/>
  <c r="E22" i="6" s="1"/>
  <c r="C71" i="6"/>
  <c r="E71" i="6" s="1"/>
  <c r="F71" i="5"/>
  <c r="F70" i="5" s="1"/>
  <c r="E70" i="5"/>
  <c r="C70" i="6" s="1"/>
  <c r="C26" i="6"/>
  <c r="E26" i="6" s="1"/>
  <c r="E25" i="5"/>
  <c r="C25" i="6" s="1"/>
  <c r="F26" i="5"/>
  <c r="C15" i="7"/>
  <c r="E15" i="7" s="1"/>
  <c r="F15" i="6"/>
  <c r="F21" i="5"/>
  <c r="C21" i="6"/>
  <c r="E21" i="6" s="1"/>
  <c r="C66" i="6"/>
  <c r="E66" i="6" s="1"/>
  <c r="F66" i="5"/>
  <c r="F65" i="5" s="1"/>
  <c r="E65" i="5"/>
  <c r="F28" i="5"/>
  <c r="C28" i="6"/>
  <c r="E28" i="6" s="1"/>
  <c r="C38" i="6"/>
  <c r="E38" i="6" s="1"/>
  <c r="F38" i="5"/>
  <c r="F17" i="5"/>
  <c r="C17" i="6"/>
  <c r="E17" i="6" s="1"/>
  <c r="F44" i="5"/>
  <c r="C44" i="6"/>
  <c r="E44" i="6" s="1"/>
  <c r="F32" i="5"/>
  <c r="C32" i="6"/>
  <c r="E32" i="6" s="1"/>
  <c r="F69" i="11"/>
  <c r="C69" i="12"/>
  <c r="E69" i="12" s="1"/>
  <c r="F55" i="4"/>
  <c r="F54" i="4" s="1"/>
  <c r="F53" i="4" s="1"/>
  <c r="F40" i="5"/>
  <c r="C40" i="6"/>
  <c r="E40" i="6" s="1"/>
  <c r="C11" i="4"/>
  <c r="E10" i="3"/>
  <c r="C62" i="5"/>
  <c r="F59" i="5"/>
  <c r="C59" i="6"/>
  <c r="E59" i="6" s="1"/>
  <c r="E53" i="3"/>
  <c r="C53" i="4" s="1"/>
  <c r="C54" i="4"/>
  <c r="F10" i="3"/>
  <c r="F9" i="3" s="1"/>
  <c r="F76" i="3" s="1"/>
  <c r="E64" i="4"/>
  <c r="C64" i="5" s="1"/>
  <c r="C65" i="5"/>
  <c r="C46" i="6"/>
  <c r="E46" i="6" s="1"/>
  <c r="E45" i="5"/>
  <c r="F46" i="5"/>
  <c r="F52" i="5"/>
  <c r="C52" i="6"/>
  <c r="E52" i="6" s="1"/>
  <c r="C57" i="6"/>
  <c r="E57" i="6" s="1"/>
  <c r="F57" i="5"/>
  <c r="C12" i="5"/>
  <c r="E11" i="4"/>
  <c r="F50" i="6"/>
  <c r="C50" i="7"/>
  <c r="E50" i="7" s="1"/>
  <c r="F24" i="5"/>
  <c r="C24" i="6"/>
  <c r="E24" i="6" s="1"/>
  <c r="F31" i="5"/>
  <c r="C31" i="6"/>
  <c r="E31" i="6" s="1"/>
  <c r="C63" i="6"/>
  <c r="E63" i="6" s="1"/>
  <c r="E62" i="5"/>
  <c r="F63" i="5"/>
  <c r="F62" i="5" s="1"/>
  <c r="F30" i="5"/>
  <c r="C30" i="6"/>
  <c r="E30" i="6" s="1"/>
  <c r="F23" i="5"/>
  <c r="C23" i="6"/>
  <c r="E23" i="6" s="1"/>
  <c r="C43" i="6"/>
  <c r="E43" i="6" s="1"/>
  <c r="E42" i="5"/>
  <c r="C42" i="6" s="1"/>
  <c r="F43" i="5"/>
  <c r="F37" i="5"/>
  <c r="C37" i="6"/>
  <c r="E37" i="6" s="1"/>
  <c r="E36" i="5"/>
  <c r="C36" i="6" s="1"/>
  <c r="F19" i="5"/>
  <c r="C19" i="6"/>
  <c r="E19" i="6" s="1"/>
  <c r="F58" i="5"/>
  <c r="C58" i="6"/>
  <c r="E58" i="6" s="1"/>
  <c r="C13" i="6"/>
  <c r="E13" i="6" s="1"/>
  <c r="E12" i="5"/>
  <c r="F13" i="5"/>
  <c r="F12" i="5" s="1"/>
  <c r="F18" i="5"/>
  <c r="C18" i="6"/>
  <c r="E18" i="6" s="1"/>
  <c r="F51" i="5"/>
  <c r="C51" i="6"/>
  <c r="E51" i="6" s="1"/>
  <c r="C34" i="5"/>
  <c r="E33" i="4"/>
  <c r="C33" i="5" s="1"/>
  <c r="C75" i="6"/>
  <c r="E75" i="6" s="1"/>
  <c r="E74" i="5"/>
  <c r="F75" i="5"/>
  <c r="F74" i="5" s="1"/>
  <c r="F73" i="5" s="1"/>
  <c r="F45" i="5" l="1"/>
  <c r="F41" i="5" s="1"/>
  <c r="F42" i="5"/>
  <c r="E61" i="4"/>
  <c r="C61" i="5" s="1"/>
  <c r="F48" i="5"/>
  <c r="F64" i="5"/>
  <c r="F14" i="5"/>
  <c r="F15" i="7"/>
  <c r="C15" i="8"/>
  <c r="E15" i="8" s="1"/>
  <c r="F27" i="6"/>
  <c r="C27" i="7"/>
  <c r="E27" i="7" s="1"/>
  <c r="F20" i="6"/>
  <c r="C20" i="7"/>
  <c r="E20" i="7" s="1"/>
  <c r="F44" i="6"/>
  <c r="C44" i="7"/>
  <c r="E44" i="7" s="1"/>
  <c r="C65" i="6"/>
  <c r="E64" i="5"/>
  <c r="C64" i="6" s="1"/>
  <c r="F25" i="5"/>
  <c r="F29" i="7"/>
  <c r="C29" i="8"/>
  <c r="E29" i="8" s="1"/>
  <c r="C34" i="6"/>
  <c r="E33" i="5"/>
  <c r="C33" i="6" s="1"/>
  <c r="F52" i="6"/>
  <c r="C52" i="7"/>
  <c r="E52" i="7" s="1"/>
  <c r="C37" i="7"/>
  <c r="E37" i="7" s="1"/>
  <c r="E36" i="6"/>
  <c r="C36" i="7" s="1"/>
  <c r="F37" i="6"/>
  <c r="F59" i="6"/>
  <c r="C59" i="7"/>
  <c r="E59" i="7" s="1"/>
  <c r="F61" i="5"/>
  <c r="F47" i="6"/>
  <c r="C47" i="7"/>
  <c r="E47" i="7" s="1"/>
  <c r="E34" i="6"/>
  <c r="C35" i="7"/>
  <c r="E35" i="7" s="1"/>
  <c r="F35" i="6"/>
  <c r="F34" i="6" s="1"/>
  <c r="F67" i="12"/>
  <c r="F16" i="6"/>
  <c r="C16" i="7"/>
  <c r="E16" i="7" s="1"/>
  <c r="F18" i="6"/>
  <c r="C18" i="7"/>
  <c r="E18" i="7" s="1"/>
  <c r="F40" i="6"/>
  <c r="C40" i="7"/>
  <c r="E40" i="7" s="1"/>
  <c r="C75" i="7"/>
  <c r="E75" i="7" s="1"/>
  <c r="F75" i="6"/>
  <c r="F74" i="6" s="1"/>
  <c r="F73" i="6" s="1"/>
  <c r="E74" i="6"/>
  <c r="E41" i="5"/>
  <c r="C41" i="6" s="1"/>
  <c r="C45" i="6"/>
  <c r="F17" i="6"/>
  <c r="C17" i="7"/>
  <c r="E17" i="7" s="1"/>
  <c r="F66" i="6"/>
  <c r="F65" i="6" s="1"/>
  <c r="C66" i="7"/>
  <c r="E66" i="7" s="1"/>
  <c r="E65" i="6"/>
  <c r="C26" i="7"/>
  <c r="E26" i="7" s="1"/>
  <c r="E25" i="6"/>
  <c r="C25" i="7" s="1"/>
  <c r="F26" i="6"/>
  <c r="F13" i="6"/>
  <c r="F12" i="6" s="1"/>
  <c r="C13" i="7"/>
  <c r="E13" i="7" s="1"/>
  <c r="E12" i="6"/>
  <c r="C46" i="7"/>
  <c r="E46" i="7" s="1"/>
  <c r="F46" i="6"/>
  <c r="E45" i="6"/>
  <c r="C45" i="7" s="1"/>
  <c r="F9" i="4"/>
  <c r="F76" i="4" s="1"/>
  <c r="F21" i="6"/>
  <c r="C21" i="7"/>
  <c r="E21" i="7" s="1"/>
  <c r="C49" i="7"/>
  <c r="E49" i="7" s="1"/>
  <c r="F49" i="6"/>
  <c r="E48" i="6"/>
  <c r="C48" i="7" s="1"/>
  <c r="F68" i="12"/>
  <c r="F24" i="6"/>
  <c r="C24" i="7"/>
  <c r="E24" i="7" s="1"/>
  <c r="F30" i="6"/>
  <c r="C30" i="7"/>
  <c r="E30" i="7" s="1"/>
  <c r="C62" i="6"/>
  <c r="F58" i="6"/>
  <c r="C58" i="7"/>
  <c r="E58" i="7" s="1"/>
  <c r="C63" i="7"/>
  <c r="E63" i="7" s="1"/>
  <c r="F63" i="6"/>
  <c r="F62" i="6" s="1"/>
  <c r="E62" i="6"/>
  <c r="F69" i="12"/>
  <c r="F36" i="5"/>
  <c r="F33" i="5" s="1"/>
  <c r="C54" i="5"/>
  <c r="E53" i="4"/>
  <c r="C53" i="5" s="1"/>
  <c r="E54" i="5"/>
  <c r="C55" i="6"/>
  <c r="E73" i="5"/>
  <c r="C73" i="6" s="1"/>
  <c r="C74" i="6"/>
  <c r="C12" i="6"/>
  <c r="E11" i="5"/>
  <c r="F51" i="6"/>
  <c r="C51" i="7"/>
  <c r="E51" i="7" s="1"/>
  <c r="F31" i="6"/>
  <c r="C31" i="7"/>
  <c r="E31" i="7" s="1"/>
  <c r="F38" i="6"/>
  <c r="C38" i="7"/>
  <c r="E38" i="7" s="1"/>
  <c r="C71" i="7"/>
  <c r="E71" i="7" s="1"/>
  <c r="E70" i="6"/>
  <c r="C70" i="7" s="1"/>
  <c r="F71" i="6"/>
  <c r="F70" i="6" s="1"/>
  <c r="F39" i="6"/>
  <c r="C39" i="7"/>
  <c r="E39" i="7" s="1"/>
  <c r="F56" i="6"/>
  <c r="E55" i="6"/>
  <c r="C56" i="7"/>
  <c r="E56" i="7" s="1"/>
  <c r="F50" i="7"/>
  <c r="C50" i="8"/>
  <c r="E50" i="8" s="1"/>
  <c r="C11" i="5"/>
  <c r="E10" i="4"/>
  <c r="C43" i="7"/>
  <c r="E43" i="7" s="1"/>
  <c r="F43" i="6"/>
  <c r="E42" i="6"/>
  <c r="F55" i="5"/>
  <c r="F54" i="5" s="1"/>
  <c r="F53" i="5" s="1"/>
  <c r="F19" i="6"/>
  <c r="C19" i="7"/>
  <c r="E19" i="7" s="1"/>
  <c r="F23" i="6"/>
  <c r="C23" i="7"/>
  <c r="E23" i="7" s="1"/>
  <c r="C57" i="7"/>
  <c r="E57" i="7" s="1"/>
  <c r="F57" i="6"/>
  <c r="C10" i="4"/>
  <c r="E9" i="3"/>
  <c r="F32" i="6"/>
  <c r="C32" i="7"/>
  <c r="E32" i="7" s="1"/>
  <c r="F28" i="6"/>
  <c r="C28" i="7"/>
  <c r="E28" i="7" s="1"/>
  <c r="E14" i="6"/>
  <c r="C14" i="7" s="1"/>
  <c r="F22" i="6"/>
  <c r="C22" i="7"/>
  <c r="E22" i="7" s="1"/>
  <c r="C9" i="3"/>
  <c r="E76" i="2"/>
  <c r="C76" i="3" s="1"/>
  <c r="E61" i="5" l="1"/>
  <c r="C61" i="6" s="1"/>
  <c r="F14" i="6"/>
  <c r="F48" i="6"/>
  <c r="F42" i="6"/>
  <c r="F11" i="5"/>
  <c r="E14" i="7"/>
  <c r="C14" i="8" s="1"/>
  <c r="F55" i="6"/>
  <c r="F54" i="6" s="1"/>
  <c r="F53" i="6" s="1"/>
  <c r="F46" i="7"/>
  <c r="C46" i="8"/>
  <c r="E46" i="8" s="1"/>
  <c r="E45" i="7"/>
  <c r="C45" i="8" s="1"/>
  <c r="C65" i="7"/>
  <c r="E64" i="6"/>
  <c r="C64" i="7" s="1"/>
  <c r="F59" i="7"/>
  <c r="C59" i="8"/>
  <c r="E59" i="8" s="1"/>
  <c r="F20" i="7"/>
  <c r="C20" i="8"/>
  <c r="E20" i="8" s="1"/>
  <c r="C56" i="8"/>
  <c r="E56" i="8" s="1"/>
  <c r="E55" i="7"/>
  <c r="F56" i="7"/>
  <c r="C12" i="7"/>
  <c r="E11" i="6"/>
  <c r="C66" i="8"/>
  <c r="E66" i="8" s="1"/>
  <c r="F66" i="7"/>
  <c r="F65" i="7" s="1"/>
  <c r="E65" i="7"/>
  <c r="E74" i="7"/>
  <c r="C75" i="8"/>
  <c r="E75" i="8" s="1"/>
  <c r="F75" i="7"/>
  <c r="F74" i="7" s="1"/>
  <c r="F73" i="7" s="1"/>
  <c r="F29" i="8"/>
  <c r="C29" i="9"/>
  <c r="E29" i="9" s="1"/>
  <c r="E70" i="7"/>
  <c r="C70" i="8" s="1"/>
  <c r="C71" i="8"/>
  <c r="E71" i="8" s="1"/>
  <c r="F71" i="7"/>
  <c r="F70" i="7" s="1"/>
  <c r="F22" i="7"/>
  <c r="C22" i="8"/>
  <c r="E22" i="8" s="1"/>
  <c r="C55" i="7"/>
  <c r="E54" i="6"/>
  <c r="F38" i="7"/>
  <c r="C38" i="8"/>
  <c r="E38" i="8" s="1"/>
  <c r="F30" i="7"/>
  <c r="C30" i="8"/>
  <c r="E30" i="8" s="1"/>
  <c r="C49" i="8"/>
  <c r="E49" i="8" s="1"/>
  <c r="F49" i="7"/>
  <c r="E48" i="7"/>
  <c r="C48" i="8" s="1"/>
  <c r="C13" i="8"/>
  <c r="E13" i="8" s="1"/>
  <c r="E12" i="7"/>
  <c r="F13" i="7"/>
  <c r="F12" i="7" s="1"/>
  <c r="F64" i="6"/>
  <c r="F61" i="6" s="1"/>
  <c r="F40" i="7"/>
  <c r="C40" i="8"/>
  <c r="E40" i="8" s="1"/>
  <c r="F36" i="6"/>
  <c r="F33" i="6" s="1"/>
  <c r="F27" i="7"/>
  <c r="C27" i="8"/>
  <c r="E27" i="8" s="1"/>
  <c r="C11" i="6"/>
  <c r="E10" i="5"/>
  <c r="C62" i="7"/>
  <c r="F21" i="7"/>
  <c r="C21" i="8"/>
  <c r="E21" i="8" s="1"/>
  <c r="C17" i="8"/>
  <c r="E17" i="8" s="1"/>
  <c r="F17" i="7"/>
  <c r="C35" i="8"/>
  <c r="E35" i="8" s="1"/>
  <c r="E34" i="7"/>
  <c r="F35" i="7"/>
  <c r="F34" i="7" s="1"/>
  <c r="F43" i="7"/>
  <c r="C43" i="8"/>
  <c r="E43" i="8" s="1"/>
  <c r="E42" i="7"/>
  <c r="F39" i="7"/>
  <c r="C39" i="8"/>
  <c r="E39" i="8" s="1"/>
  <c r="F31" i="7"/>
  <c r="C31" i="8"/>
  <c r="E31" i="8" s="1"/>
  <c r="F24" i="7"/>
  <c r="C24" i="8"/>
  <c r="E24" i="8" s="1"/>
  <c r="F10" i="5"/>
  <c r="F9" i="5" s="1"/>
  <c r="F76" i="5" s="1"/>
  <c r="F18" i="7"/>
  <c r="C18" i="8"/>
  <c r="E18" i="8" s="1"/>
  <c r="C34" i="7"/>
  <c r="E33" i="6"/>
  <c r="C33" i="7" s="1"/>
  <c r="F37" i="7"/>
  <c r="C37" i="8"/>
  <c r="E37" i="8" s="1"/>
  <c r="E36" i="7"/>
  <c r="C36" i="8" s="1"/>
  <c r="F57" i="7"/>
  <c r="C57" i="8"/>
  <c r="E57" i="8" s="1"/>
  <c r="F28" i="7"/>
  <c r="C28" i="8"/>
  <c r="E28" i="8" s="1"/>
  <c r="F23" i="7"/>
  <c r="C23" i="8"/>
  <c r="E23" i="8" s="1"/>
  <c r="C10" i="5"/>
  <c r="E9" i="4"/>
  <c r="C54" i="6"/>
  <c r="E53" i="5"/>
  <c r="C53" i="6" s="1"/>
  <c r="C63" i="8"/>
  <c r="E63" i="8" s="1"/>
  <c r="E62" i="7"/>
  <c r="F63" i="7"/>
  <c r="F62" i="7" s="1"/>
  <c r="F25" i="6"/>
  <c r="C47" i="8"/>
  <c r="E47" i="8" s="1"/>
  <c r="F47" i="7"/>
  <c r="F52" i="7"/>
  <c r="C52" i="8"/>
  <c r="E52" i="8" s="1"/>
  <c r="F51" i="7"/>
  <c r="C51" i="8"/>
  <c r="E51" i="8" s="1"/>
  <c r="F16" i="7"/>
  <c r="C16" i="8"/>
  <c r="E16" i="8" s="1"/>
  <c r="F44" i="7"/>
  <c r="C44" i="8"/>
  <c r="E44" i="8" s="1"/>
  <c r="C15" i="9"/>
  <c r="E15" i="9" s="1"/>
  <c r="F15" i="8"/>
  <c r="E76" i="3"/>
  <c r="C76" i="4" s="1"/>
  <c r="C9" i="4"/>
  <c r="C42" i="7"/>
  <c r="E41" i="6"/>
  <c r="C41" i="7" s="1"/>
  <c r="F58" i="7"/>
  <c r="C58" i="8"/>
  <c r="E58" i="8" s="1"/>
  <c r="F32" i="7"/>
  <c r="C32" i="8"/>
  <c r="E32" i="8" s="1"/>
  <c r="F19" i="7"/>
  <c r="C19" i="8"/>
  <c r="E19" i="8" s="1"/>
  <c r="F50" i="8"/>
  <c r="C50" i="9"/>
  <c r="E50" i="9" s="1"/>
  <c r="F45" i="6"/>
  <c r="F41" i="6" s="1"/>
  <c r="C26" i="8"/>
  <c r="E26" i="8" s="1"/>
  <c r="E25" i="7"/>
  <c r="C25" i="8" s="1"/>
  <c r="F26" i="7"/>
  <c r="E73" i="6"/>
  <c r="C73" i="7" s="1"/>
  <c r="C74" i="7"/>
  <c r="F11" i="6" l="1"/>
  <c r="F10" i="6" s="1"/>
  <c r="F9" i="6" s="1"/>
  <c r="F76" i="6" s="1"/>
  <c r="E14" i="8"/>
  <c r="C14" i="9" s="1"/>
  <c r="F64" i="7"/>
  <c r="F61" i="7" s="1"/>
  <c r="F26" i="8"/>
  <c r="C26" i="9"/>
  <c r="E26" i="9" s="1"/>
  <c r="E25" i="8"/>
  <c r="C25" i="9" s="1"/>
  <c r="C15" i="10"/>
  <c r="E15" i="10" s="1"/>
  <c r="F15" i="9"/>
  <c r="F52" i="8"/>
  <c r="C52" i="9"/>
  <c r="E52" i="9" s="1"/>
  <c r="F57" i="8"/>
  <c r="C57" i="9"/>
  <c r="E57" i="9" s="1"/>
  <c r="F18" i="8"/>
  <c r="C18" i="9"/>
  <c r="E18" i="9" s="1"/>
  <c r="F14" i="7"/>
  <c r="F38" i="8"/>
  <c r="C38" i="9"/>
  <c r="E38" i="9" s="1"/>
  <c r="C66" i="9"/>
  <c r="E66" i="9" s="1"/>
  <c r="F66" i="8"/>
  <c r="F65" i="8" s="1"/>
  <c r="E65" i="8"/>
  <c r="C65" i="9" s="1"/>
  <c r="F59" i="8"/>
  <c r="C59" i="9"/>
  <c r="E59" i="9" s="1"/>
  <c r="F44" i="8"/>
  <c r="C44" i="9"/>
  <c r="E44" i="9" s="1"/>
  <c r="F55" i="7"/>
  <c r="F54" i="7" s="1"/>
  <c r="F53" i="7" s="1"/>
  <c r="C42" i="8"/>
  <c r="E41" i="7"/>
  <c r="C41" i="8" s="1"/>
  <c r="F17" i="8"/>
  <c r="C17" i="9"/>
  <c r="E17" i="9" s="1"/>
  <c r="F27" i="8"/>
  <c r="C27" i="9"/>
  <c r="E27" i="9" s="1"/>
  <c r="C12" i="8"/>
  <c r="E11" i="7"/>
  <c r="F29" i="9"/>
  <c r="C29" i="10"/>
  <c r="E29" i="10" s="1"/>
  <c r="C11" i="7"/>
  <c r="E10" i="6"/>
  <c r="C71" i="9"/>
  <c r="E71" i="9" s="1"/>
  <c r="F71" i="8"/>
  <c r="F70" i="8" s="1"/>
  <c r="E70" i="8"/>
  <c r="C43" i="9"/>
  <c r="E43" i="9" s="1"/>
  <c r="E42" i="8"/>
  <c r="F43" i="8"/>
  <c r="C13" i="9"/>
  <c r="E13" i="9" s="1"/>
  <c r="E12" i="8"/>
  <c r="F13" i="8"/>
  <c r="F12" i="8" s="1"/>
  <c r="C54" i="7"/>
  <c r="E53" i="6"/>
  <c r="C53" i="7" s="1"/>
  <c r="F24" i="8"/>
  <c r="C24" i="9"/>
  <c r="E24" i="9" s="1"/>
  <c r="F42" i="7"/>
  <c r="F21" i="8"/>
  <c r="C21" i="9"/>
  <c r="E21" i="9" s="1"/>
  <c r="C63" i="9"/>
  <c r="E63" i="9" s="1"/>
  <c r="E62" i="8"/>
  <c r="C62" i="9" s="1"/>
  <c r="F63" i="8"/>
  <c r="F62" i="8" s="1"/>
  <c r="C10" i="6"/>
  <c r="E9" i="5"/>
  <c r="F58" i="8"/>
  <c r="C58" i="9"/>
  <c r="E58" i="9" s="1"/>
  <c r="C9" i="5"/>
  <c r="E76" i="4"/>
  <c r="C76" i="5" s="1"/>
  <c r="F16" i="8"/>
  <c r="C16" i="9"/>
  <c r="E16" i="9" s="1"/>
  <c r="C37" i="9"/>
  <c r="E37" i="9" s="1"/>
  <c r="E36" i="8"/>
  <c r="C36" i="9" s="1"/>
  <c r="F37" i="8"/>
  <c r="F48" i="7"/>
  <c r="F22" i="8"/>
  <c r="C22" i="9"/>
  <c r="E22" i="9" s="1"/>
  <c r="C75" i="9"/>
  <c r="E75" i="9" s="1"/>
  <c r="F75" i="8"/>
  <c r="F74" i="8" s="1"/>
  <c r="F73" i="8" s="1"/>
  <c r="E74" i="8"/>
  <c r="C55" i="8"/>
  <c r="E54" i="7"/>
  <c r="C35" i="9"/>
  <c r="E35" i="9" s="1"/>
  <c r="E34" i="8"/>
  <c r="F35" i="8"/>
  <c r="F34" i="8" s="1"/>
  <c r="F50" i="9"/>
  <c r="C50" i="10"/>
  <c r="E50" i="10" s="1"/>
  <c r="F47" i="8"/>
  <c r="C47" i="9"/>
  <c r="E47" i="9" s="1"/>
  <c r="F23" i="8"/>
  <c r="C23" i="9"/>
  <c r="E23" i="9" s="1"/>
  <c r="F51" i="8"/>
  <c r="C51" i="9"/>
  <c r="E51" i="9" s="1"/>
  <c r="F36" i="7"/>
  <c r="F33" i="7" s="1"/>
  <c r="F31" i="8"/>
  <c r="C31" i="9"/>
  <c r="E31" i="9" s="1"/>
  <c r="E61" i="6"/>
  <c r="C61" i="7" s="1"/>
  <c r="F40" i="8"/>
  <c r="C40" i="9"/>
  <c r="E40" i="9" s="1"/>
  <c r="C49" i="9"/>
  <c r="E49" i="9" s="1"/>
  <c r="F49" i="8"/>
  <c r="E48" i="8"/>
  <c r="C48" i="9" s="1"/>
  <c r="E73" i="7"/>
  <c r="C73" i="8" s="1"/>
  <c r="C74" i="8"/>
  <c r="C56" i="9"/>
  <c r="E56" i="9" s="1"/>
  <c r="E55" i="8"/>
  <c r="F56" i="8"/>
  <c r="E45" i="8"/>
  <c r="C45" i="9" s="1"/>
  <c r="C46" i="9"/>
  <c r="E46" i="9" s="1"/>
  <c r="F46" i="8"/>
  <c r="F39" i="8"/>
  <c r="C39" i="9"/>
  <c r="E39" i="9" s="1"/>
  <c r="F19" i="8"/>
  <c r="C19" i="9"/>
  <c r="E19" i="9" s="1"/>
  <c r="F25" i="7"/>
  <c r="F32" i="8"/>
  <c r="C32" i="9"/>
  <c r="E32" i="9" s="1"/>
  <c r="C62" i="8"/>
  <c r="F28" i="8"/>
  <c r="C28" i="9"/>
  <c r="E28" i="9" s="1"/>
  <c r="C34" i="8"/>
  <c r="E33" i="7"/>
  <c r="C33" i="8" s="1"/>
  <c r="F30" i="8"/>
  <c r="C30" i="9"/>
  <c r="E30" i="9" s="1"/>
  <c r="C65" i="8"/>
  <c r="E64" i="7"/>
  <c r="C64" i="8" s="1"/>
  <c r="F20" i="8"/>
  <c r="C20" i="9"/>
  <c r="E20" i="9" s="1"/>
  <c r="F45" i="7"/>
  <c r="F14" i="8" l="1"/>
  <c r="F45" i="8"/>
  <c r="F11" i="7"/>
  <c r="F42" i="8"/>
  <c r="F64" i="8"/>
  <c r="F61" i="8" s="1"/>
  <c r="F55" i="8"/>
  <c r="F54" i="8" s="1"/>
  <c r="F53" i="8" s="1"/>
  <c r="F16" i="9"/>
  <c r="C16" i="10"/>
  <c r="E16" i="10" s="1"/>
  <c r="E64" i="8"/>
  <c r="C70" i="9"/>
  <c r="F32" i="9"/>
  <c r="C32" i="10"/>
  <c r="E32" i="10" s="1"/>
  <c r="C46" i="10"/>
  <c r="E46" i="10" s="1"/>
  <c r="E45" i="9"/>
  <c r="C45" i="10" s="1"/>
  <c r="F46" i="9"/>
  <c r="F48" i="8"/>
  <c r="C75" i="10"/>
  <c r="E75" i="10" s="1"/>
  <c r="E74" i="9"/>
  <c r="F75" i="9"/>
  <c r="F74" i="9" s="1"/>
  <c r="F73" i="9" s="1"/>
  <c r="F27" i="9"/>
  <c r="C27" i="10"/>
  <c r="E27" i="10" s="1"/>
  <c r="E14" i="9"/>
  <c r="C14" i="10" s="1"/>
  <c r="F50" i="10"/>
  <c r="C50" i="11"/>
  <c r="E50" i="11" s="1"/>
  <c r="C49" i="10"/>
  <c r="E49" i="10" s="1"/>
  <c r="F49" i="9"/>
  <c r="E48" i="9"/>
  <c r="C48" i="10" s="1"/>
  <c r="F51" i="9"/>
  <c r="C51" i="10"/>
  <c r="E51" i="10" s="1"/>
  <c r="F22" i="9"/>
  <c r="C22" i="10"/>
  <c r="E22" i="10" s="1"/>
  <c r="C63" i="10"/>
  <c r="E63" i="10" s="1"/>
  <c r="F63" i="9"/>
  <c r="F62" i="9" s="1"/>
  <c r="E62" i="9"/>
  <c r="C71" i="10"/>
  <c r="E71" i="10" s="1"/>
  <c r="E70" i="9"/>
  <c r="C70" i="10" s="1"/>
  <c r="F71" i="9"/>
  <c r="F70" i="9" s="1"/>
  <c r="F59" i="9"/>
  <c r="C59" i="10"/>
  <c r="E59" i="10" s="1"/>
  <c r="F30" i="9"/>
  <c r="C30" i="10"/>
  <c r="E30" i="10" s="1"/>
  <c r="C34" i="9"/>
  <c r="E33" i="8"/>
  <c r="C33" i="9" s="1"/>
  <c r="F21" i="9"/>
  <c r="C21" i="10"/>
  <c r="E21" i="10" s="1"/>
  <c r="C12" i="9"/>
  <c r="E11" i="8"/>
  <c r="C10" i="7"/>
  <c r="E9" i="6"/>
  <c r="F17" i="9"/>
  <c r="C17" i="10"/>
  <c r="E17" i="10" s="1"/>
  <c r="F18" i="9"/>
  <c r="C18" i="10"/>
  <c r="E18" i="10" s="1"/>
  <c r="F15" i="10"/>
  <c r="C15" i="11"/>
  <c r="E15" i="11" s="1"/>
  <c r="F40" i="9"/>
  <c r="C40" i="10"/>
  <c r="E40" i="10" s="1"/>
  <c r="F20" i="9"/>
  <c r="C20" i="10"/>
  <c r="E20" i="10" s="1"/>
  <c r="F28" i="9"/>
  <c r="C28" i="10"/>
  <c r="E28" i="10" s="1"/>
  <c r="F19" i="9"/>
  <c r="C19" i="10"/>
  <c r="E19" i="10" s="1"/>
  <c r="E54" i="8"/>
  <c r="C55" i="9"/>
  <c r="F23" i="9"/>
  <c r="C23" i="10"/>
  <c r="E23" i="10" s="1"/>
  <c r="C35" i="10"/>
  <c r="E35" i="10" s="1"/>
  <c r="E34" i="9"/>
  <c r="C34" i="10" s="1"/>
  <c r="F35" i="9"/>
  <c r="F34" i="9" s="1"/>
  <c r="F58" i="9"/>
  <c r="C58" i="10"/>
  <c r="E58" i="10" s="1"/>
  <c r="C13" i="10"/>
  <c r="E13" i="10" s="1"/>
  <c r="F13" i="9"/>
  <c r="F12" i="9" s="1"/>
  <c r="E12" i="9"/>
  <c r="F56" i="9"/>
  <c r="C56" i="10"/>
  <c r="E56" i="10" s="1"/>
  <c r="E55" i="9"/>
  <c r="E53" i="7"/>
  <c r="C53" i="8" s="1"/>
  <c r="C54" i="8"/>
  <c r="F36" i="8"/>
  <c r="F33" i="8" s="1"/>
  <c r="F41" i="7"/>
  <c r="F29" i="10"/>
  <c r="C29" i="11"/>
  <c r="E29" i="11" s="1"/>
  <c r="C57" i="10"/>
  <c r="E57" i="10" s="1"/>
  <c r="F57" i="9"/>
  <c r="C26" i="10"/>
  <c r="E26" i="10" s="1"/>
  <c r="F26" i="9"/>
  <c r="E25" i="9"/>
  <c r="C25" i="10" s="1"/>
  <c r="F44" i="9"/>
  <c r="C44" i="10"/>
  <c r="E44" i="10" s="1"/>
  <c r="C39" i="10"/>
  <c r="E39" i="10" s="1"/>
  <c r="F39" i="9"/>
  <c r="C9" i="6"/>
  <c r="E76" i="5"/>
  <c r="C76" i="6" s="1"/>
  <c r="F24" i="9"/>
  <c r="C24" i="10"/>
  <c r="E24" i="10" s="1"/>
  <c r="E41" i="8"/>
  <c r="C41" i="9" s="1"/>
  <c r="C42" i="9"/>
  <c r="C66" i="10"/>
  <c r="E66" i="10" s="1"/>
  <c r="F66" i="9"/>
  <c r="F65" i="9" s="1"/>
  <c r="F64" i="9" s="1"/>
  <c r="E65" i="9"/>
  <c r="F25" i="8"/>
  <c r="F11" i="8" s="1"/>
  <c r="E61" i="7"/>
  <c r="C61" i="8" s="1"/>
  <c r="F47" i="9"/>
  <c r="C47" i="10"/>
  <c r="E47" i="10" s="1"/>
  <c r="F31" i="9"/>
  <c r="C31" i="10"/>
  <c r="E31" i="10" s="1"/>
  <c r="E73" i="8"/>
  <c r="C73" i="9" s="1"/>
  <c r="C74" i="9"/>
  <c r="C37" i="10"/>
  <c r="E37" i="10" s="1"/>
  <c r="F37" i="9"/>
  <c r="E36" i="9"/>
  <c r="C43" i="10"/>
  <c r="E43" i="10" s="1"/>
  <c r="E42" i="9"/>
  <c r="F43" i="9"/>
  <c r="C11" i="8"/>
  <c r="E10" i="7"/>
  <c r="F38" i="9"/>
  <c r="C38" i="10"/>
  <c r="E38" i="10" s="1"/>
  <c r="F52" i="9"/>
  <c r="C52" i="10"/>
  <c r="E52" i="10" s="1"/>
  <c r="F41" i="8" l="1"/>
  <c r="F10" i="7"/>
  <c r="F9" i="7" s="1"/>
  <c r="F76" i="7" s="1"/>
  <c r="F42" i="9"/>
  <c r="F36" i="9"/>
  <c r="F33" i="9" s="1"/>
  <c r="F14" i="9"/>
  <c r="F10" i="8"/>
  <c r="F9" i="8" s="1"/>
  <c r="F76" i="8" s="1"/>
  <c r="F55" i="9"/>
  <c r="F54" i="9" s="1"/>
  <c r="F53" i="9" s="1"/>
  <c r="C10" i="8"/>
  <c r="E9" i="7"/>
  <c r="F37" i="10"/>
  <c r="C37" i="11"/>
  <c r="E37" i="11" s="1"/>
  <c r="E36" i="10"/>
  <c r="C36" i="11" s="1"/>
  <c r="F26" i="10"/>
  <c r="C26" i="11"/>
  <c r="E26" i="11" s="1"/>
  <c r="E25" i="10"/>
  <c r="C25" i="11" s="1"/>
  <c r="F58" i="10"/>
  <c r="C58" i="11"/>
  <c r="E58" i="11" s="1"/>
  <c r="E53" i="8"/>
  <c r="C54" i="9"/>
  <c r="C9" i="7"/>
  <c r="E76" i="6"/>
  <c r="C76" i="7" s="1"/>
  <c r="E70" i="10"/>
  <c r="C70" i="11" s="1"/>
  <c r="C71" i="11"/>
  <c r="E71" i="11" s="1"/>
  <c r="F71" i="10"/>
  <c r="F70" i="10" s="1"/>
  <c r="F46" i="10"/>
  <c r="C46" i="11"/>
  <c r="E46" i="11" s="1"/>
  <c r="E45" i="10"/>
  <c r="E64" i="9"/>
  <c r="C64" i="10" s="1"/>
  <c r="C65" i="10"/>
  <c r="F19" i="10"/>
  <c r="C19" i="11"/>
  <c r="E19" i="11" s="1"/>
  <c r="E14" i="10"/>
  <c r="C14" i="11" s="1"/>
  <c r="F30" i="10"/>
  <c r="C30" i="11"/>
  <c r="E30" i="11" s="1"/>
  <c r="F32" i="10"/>
  <c r="C32" i="11"/>
  <c r="E32" i="11" s="1"/>
  <c r="F57" i="10"/>
  <c r="C57" i="11"/>
  <c r="E57" i="11" s="1"/>
  <c r="E54" i="9"/>
  <c r="C55" i="10"/>
  <c r="F15" i="11"/>
  <c r="C15" i="12"/>
  <c r="E15" i="12" s="1"/>
  <c r="C11" i="9"/>
  <c r="E10" i="8"/>
  <c r="C10" i="9" s="1"/>
  <c r="C62" i="10"/>
  <c r="F48" i="9"/>
  <c r="C66" i="11"/>
  <c r="E66" i="11" s="1"/>
  <c r="E65" i="10"/>
  <c r="F66" i="10"/>
  <c r="F65" i="10" s="1"/>
  <c r="F39" i="10"/>
  <c r="C39" i="11"/>
  <c r="E39" i="11" s="1"/>
  <c r="F29" i="11"/>
  <c r="C29" i="12"/>
  <c r="E29" i="12" s="1"/>
  <c r="F56" i="10"/>
  <c r="C56" i="11"/>
  <c r="E56" i="11" s="1"/>
  <c r="E55" i="10"/>
  <c r="C28" i="11"/>
  <c r="E28" i="11" s="1"/>
  <c r="F28" i="10"/>
  <c r="F61" i="9"/>
  <c r="C49" i="11"/>
  <c r="E49" i="11" s="1"/>
  <c r="F49" i="10"/>
  <c r="E48" i="10"/>
  <c r="C48" i="11" s="1"/>
  <c r="E73" i="9"/>
  <c r="C73" i="10" s="1"/>
  <c r="C74" i="10"/>
  <c r="C52" i="11"/>
  <c r="E52" i="11" s="1"/>
  <c r="F52" i="10"/>
  <c r="E42" i="10"/>
  <c r="C42" i="11" s="1"/>
  <c r="C44" i="11"/>
  <c r="E44" i="11" s="1"/>
  <c r="F44" i="10"/>
  <c r="C35" i="11"/>
  <c r="E35" i="11" s="1"/>
  <c r="F35" i="10"/>
  <c r="F34" i="10" s="1"/>
  <c r="E34" i="10"/>
  <c r="F18" i="10"/>
  <c r="C18" i="11"/>
  <c r="E18" i="11" s="1"/>
  <c r="F21" i="10"/>
  <c r="C21" i="11"/>
  <c r="E21" i="11" s="1"/>
  <c r="F59" i="10"/>
  <c r="C59" i="11"/>
  <c r="E59" i="11" s="1"/>
  <c r="C63" i="11"/>
  <c r="E63" i="11" s="1"/>
  <c r="E62" i="10"/>
  <c r="F63" i="10"/>
  <c r="F62" i="10" s="1"/>
  <c r="F50" i="11"/>
  <c r="C50" i="12"/>
  <c r="E50" i="12" s="1"/>
  <c r="E74" i="10"/>
  <c r="C75" i="11"/>
  <c r="E75" i="11" s="1"/>
  <c r="F75" i="10"/>
  <c r="F74" i="10" s="1"/>
  <c r="F73" i="10" s="1"/>
  <c r="E61" i="8"/>
  <c r="C61" i="9" s="1"/>
  <c r="C64" i="9"/>
  <c r="C42" i="10"/>
  <c r="E41" i="9"/>
  <c r="C41" i="10" s="1"/>
  <c r="F43" i="10"/>
  <c r="C43" i="11"/>
  <c r="E43" i="11" s="1"/>
  <c r="F47" i="10"/>
  <c r="C47" i="11"/>
  <c r="E47" i="11" s="1"/>
  <c r="C12" i="10"/>
  <c r="E11" i="9"/>
  <c r="C11" i="10" s="1"/>
  <c r="F23" i="10"/>
  <c r="C23" i="11"/>
  <c r="E23" i="11" s="1"/>
  <c r="F20" i="10"/>
  <c r="C20" i="11"/>
  <c r="E20" i="11" s="1"/>
  <c r="F22" i="10"/>
  <c r="C22" i="11"/>
  <c r="E22" i="11" s="1"/>
  <c r="F16" i="10"/>
  <c r="C16" i="11"/>
  <c r="E16" i="11" s="1"/>
  <c r="F31" i="10"/>
  <c r="C31" i="11"/>
  <c r="E31" i="11" s="1"/>
  <c r="C38" i="11"/>
  <c r="E38" i="11" s="1"/>
  <c r="F38" i="10"/>
  <c r="E33" i="9"/>
  <c r="C36" i="10"/>
  <c r="F24" i="10"/>
  <c r="C24" i="11"/>
  <c r="E24" i="11" s="1"/>
  <c r="C17" i="11"/>
  <c r="E17" i="11" s="1"/>
  <c r="F17" i="10"/>
  <c r="F45" i="9"/>
  <c r="F41" i="9" s="1"/>
  <c r="F25" i="9"/>
  <c r="F11" i="9" s="1"/>
  <c r="C13" i="11"/>
  <c r="E13" i="11" s="1"/>
  <c r="E12" i="10"/>
  <c r="F13" i="10"/>
  <c r="F12" i="10" s="1"/>
  <c r="F40" i="10"/>
  <c r="C40" i="11"/>
  <c r="E40" i="11" s="1"/>
  <c r="F51" i="10"/>
  <c r="C51" i="11"/>
  <c r="E51" i="11" s="1"/>
  <c r="F27" i="10"/>
  <c r="C27" i="11"/>
  <c r="E27" i="11" s="1"/>
  <c r="E61" i="9" l="1"/>
  <c r="C61" i="10" s="1"/>
  <c r="F10" i="9"/>
  <c r="F9" i="9" s="1"/>
  <c r="F76" i="9" s="1"/>
  <c r="F64" i="10"/>
  <c r="F61" i="10" s="1"/>
  <c r="F42" i="10"/>
  <c r="F14" i="10"/>
  <c r="F36" i="10"/>
  <c r="F33" i="10" s="1"/>
  <c r="F50" i="12"/>
  <c r="F39" i="11"/>
  <c r="C39" i="12"/>
  <c r="E39" i="12" s="1"/>
  <c r="F57" i="11"/>
  <c r="C57" i="12"/>
  <c r="E57" i="12" s="1"/>
  <c r="F19" i="11"/>
  <c r="C19" i="12"/>
  <c r="E19" i="12" s="1"/>
  <c r="F71" i="11"/>
  <c r="F70" i="11" s="1"/>
  <c r="C71" i="12"/>
  <c r="E71" i="12" s="1"/>
  <c r="E70" i="11"/>
  <c r="C70" i="12" s="1"/>
  <c r="F40" i="11"/>
  <c r="C40" i="12"/>
  <c r="E40" i="12" s="1"/>
  <c r="F17" i="11"/>
  <c r="C17" i="12"/>
  <c r="E17" i="12" s="1"/>
  <c r="F31" i="11"/>
  <c r="C31" i="12"/>
  <c r="E31" i="12" s="1"/>
  <c r="F23" i="11"/>
  <c r="C23" i="12"/>
  <c r="E23" i="12" s="1"/>
  <c r="F18" i="11"/>
  <c r="C18" i="12"/>
  <c r="E18" i="12" s="1"/>
  <c r="F25" i="10"/>
  <c r="F26" i="11"/>
  <c r="C26" i="12"/>
  <c r="E26" i="12" s="1"/>
  <c r="E25" i="11"/>
  <c r="C25" i="12" s="1"/>
  <c r="F24" i="11"/>
  <c r="C24" i="12"/>
  <c r="E24" i="12" s="1"/>
  <c r="C16" i="12"/>
  <c r="E16" i="12" s="1"/>
  <c r="F16" i="11"/>
  <c r="C62" i="11"/>
  <c r="C34" i="11"/>
  <c r="E33" i="10"/>
  <c r="C33" i="11" s="1"/>
  <c r="E54" i="10"/>
  <c r="C55" i="11"/>
  <c r="E64" i="10"/>
  <c r="C64" i="11" s="1"/>
  <c r="C65" i="11"/>
  <c r="E14" i="11"/>
  <c r="C14" i="12" s="1"/>
  <c r="F32" i="11"/>
  <c r="C32" i="12"/>
  <c r="E32" i="12" s="1"/>
  <c r="F28" i="11"/>
  <c r="C28" i="12"/>
  <c r="E28" i="12" s="1"/>
  <c r="F63" i="11"/>
  <c r="F62" i="11" s="1"/>
  <c r="C63" i="12"/>
  <c r="E63" i="12" s="1"/>
  <c r="E62" i="11"/>
  <c r="F56" i="11"/>
  <c r="C56" i="12"/>
  <c r="E56" i="12" s="1"/>
  <c r="E55" i="11"/>
  <c r="C66" i="12"/>
  <c r="E66" i="12" s="1"/>
  <c r="E65" i="11"/>
  <c r="F66" i="11"/>
  <c r="F65" i="11" s="1"/>
  <c r="F15" i="12"/>
  <c r="E41" i="10"/>
  <c r="C41" i="11" s="1"/>
  <c r="C45" i="11"/>
  <c r="C37" i="12"/>
  <c r="E37" i="12" s="1"/>
  <c r="F37" i="11"/>
  <c r="E36" i="11"/>
  <c r="C36" i="12" s="1"/>
  <c r="F51" i="11"/>
  <c r="C51" i="12"/>
  <c r="E51" i="12" s="1"/>
  <c r="F38" i="11"/>
  <c r="C38" i="12"/>
  <c r="E38" i="12" s="1"/>
  <c r="F52" i="11"/>
  <c r="C52" i="12"/>
  <c r="E52" i="12" s="1"/>
  <c r="C12" i="11"/>
  <c r="E11" i="10"/>
  <c r="C27" i="12"/>
  <c r="E27" i="12" s="1"/>
  <c r="F27" i="11"/>
  <c r="C13" i="12"/>
  <c r="E13" i="12" s="1"/>
  <c r="E12" i="11"/>
  <c r="F13" i="11"/>
  <c r="F12" i="11" s="1"/>
  <c r="F22" i="11"/>
  <c r="C22" i="12"/>
  <c r="E22" i="12" s="1"/>
  <c r="F47" i="11"/>
  <c r="C47" i="12"/>
  <c r="E47" i="12" s="1"/>
  <c r="F59" i="11"/>
  <c r="C59" i="12"/>
  <c r="E59" i="12" s="1"/>
  <c r="F35" i="11"/>
  <c r="F34" i="11" s="1"/>
  <c r="C35" i="12"/>
  <c r="E35" i="12" s="1"/>
  <c r="E34" i="11"/>
  <c r="F55" i="10"/>
  <c r="F54" i="10" s="1"/>
  <c r="F53" i="10" s="1"/>
  <c r="F30" i="11"/>
  <c r="C30" i="12"/>
  <c r="E30" i="12" s="1"/>
  <c r="C46" i="12"/>
  <c r="E46" i="12" s="1"/>
  <c r="F46" i="11"/>
  <c r="E45" i="11"/>
  <c r="C45" i="12" s="1"/>
  <c r="E9" i="8"/>
  <c r="C53" i="9"/>
  <c r="E10" i="9"/>
  <c r="C33" i="10"/>
  <c r="C75" i="12"/>
  <c r="E75" i="12" s="1"/>
  <c r="E74" i="11"/>
  <c r="F75" i="11"/>
  <c r="F74" i="11" s="1"/>
  <c r="F73" i="11" s="1"/>
  <c r="F48" i="10"/>
  <c r="F29" i="12"/>
  <c r="F45" i="10"/>
  <c r="F58" i="11"/>
  <c r="C58" i="12"/>
  <c r="E58" i="12" s="1"/>
  <c r="E76" i="7"/>
  <c r="C76" i="8" s="1"/>
  <c r="C9" i="8"/>
  <c r="F20" i="11"/>
  <c r="C20" i="12"/>
  <c r="E20" i="12" s="1"/>
  <c r="C43" i="12"/>
  <c r="E43" i="12" s="1"/>
  <c r="E42" i="11"/>
  <c r="F43" i="11"/>
  <c r="E73" i="10"/>
  <c r="C73" i="11" s="1"/>
  <c r="C74" i="11"/>
  <c r="F21" i="11"/>
  <c r="C21" i="12"/>
  <c r="E21" i="12" s="1"/>
  <c r="F44" i="11"/>
  <c r="C44" i="12"/>
  <c r="E44" i="12" s="1"/>
  <c r="C49" i="12"/>
  <c r="E49" i="12" s="1"/>
  <c r="F49" i="11"/>
  <c r="E48" i="11"/>
  <c r="C48" i="12" s="1"/>
  <c r="E53" i="9"/>
  <c r="C53" i="10" s="1"/>
  <c r="C54" i="10"/>
  <c r="F41" i="10" l="1"/>
  <c r="F64" i="11"/>
  <c r="F61" i="11" s="1"/>
  <c r="E61" i="10"/>
  <c r="C61" i="11" s="1"/>
  <c r="F45" i="11"/>
  <c r="F48" i="11"/>
  <c r="F42" i="11"/>
  <c r="F11" i="10"/>
  <c r="E14" i="12"/>
  <c r="E73" i="11"/>
  <c r="C73" i="12" s="1"/>
  <c r="C74" i="12"/>
  <c r="F46" i="12"/>
  <c r="E45" i="12"/>
  <c r="F51" i="12"/>
  <c r="F26" i="12"/>
  <c r="E25" i="12"/>
  <c r="F19" i="12"/>
  <c r="F58" i="12"/>
  <c r="F75" i="12"/>
  <c r="F74" i="12" s="1"/>
  <c r="F73" i="12" s="1"/>
  <c r="E74" i="12"/>
  <c r="E73" i="12" s="1"/>
  <c r="F30" i="12"/>
  <c r="F47" i="12"/>
  <c r="F27" i="12"/>
  <c r="C62" i="12"/>
  <c r="F25" i="11"/>
  <c r="F17" i="12"/>
  <c r="E62" i="12"/>
  <c r="F63" i="12"/>
  <c r="F62" i="12" s="1"/>
  <c r="F14" i="11"/>
  <c r="F11" i="11" s="1"/>
  <c r="E9" i="9"/>
  <c r="C10" i="10"/>
  <c r="F22" i="12"/>
  <c r="F36" i="11"/>
  <c r="F33" i="11" s="1"/>
  <c r="E64" i="11"/>
  <c r="C64" i="12" s="1"/>
  <c r="C65" i="12"/>
  <c r="F16" i="12"/>
  <c r="F18" i="12"/>
  <c r="F40" i="12"/>
  <c r="F49" i="12"/>
  <c r="E48" i="12"/>
  <c r="F44" i="12"/>
  <c r="E42" i="12"/>
  <c r="F43" i="12"/>
  <c r="C34" i="12"/>
  <c r="E33" i="11"/>
  <c r="C33" i="12" s="1"/>
  <c r="F52" i="12"/>
  <c r="E36" i="12"/>
  <c r="F37" i="12"/>
  <c r="E65" i="12"/>
  <c r="F66" i="12"/>
  <c r="F65" i="12" s="1"/>
  <c r="F28" i="12"/>
  <c r="F24" i="12"/>
  <c r="F39" i="12"/>
  <c r="C11" i="11"/>
  <c r="E10" i="10"/>
  <c r="F57" i="12"/>
  <c r="C42" i="12"/>
  <c r="E41" i="11"/>
  <c r="C41" i="12" s="1"/>
  <c r="F20" i="12"/>
  <c r="C9" i="9"/>
  <c r="E76" i="8"/>
  <c r="C76" i="9" s="1"/>
  <c r="E34" i="12"/>
  <c r="F35" i="12"/>
  <c r="F34" i="12" s="1"/>
  <c r="E54" i="11"/>
  <c r="C55" i="12"/>
  <c r="E53" i="10"/>
  <c r="C53" i="11" s="1"/>
  <c r="C54" i="11"/>
  <c r="F23" i="12"/>
  <c r="F21" i="12"/>
  <c r="C12" i="12"/>
  <c r="E11" i="11"/>
  <c r="F38" i="12"/>
  <c r="E55" i="12"/>
  <c r="E54" i="12" s="1"/>
  <c r="E53" i="12" s="1"/>
  <c r="F56" i="12"/>
  <c r="F71" i="12"/>
  <c r="F70" i="12" s="1"/>
  <c r="E70" i="12"/>
  <c r="F59" i="12"/>
  <c r="F13" i="12"/>
  <c r="F12" i="12" s="1"/>
  <c r="E12" i="12"/>
  <c r="F55" i="11"/>
  <c r="F54" i="11" s="1"/>
  <c r="F53" i="11" s="1"/>
  <c r="F32" i="12"/>
  <c r="F31" i="12"/>
  <c r="F10" i="10" l="1"/>
  <c r="F9" i="10" s="1"/>
  <c r="F76" i="10" s="1"/>
  <c r="F14" i="12"/>
  <c r="F41" i="11"/>
  <c r="F10" i="11" s="1"/>
  <c r="F9" i="11" s="1"/>
  <c r="F76" i="11" s="1"/>
  <c r="F42" i="12"/>
  <c r="F48" i="12"/>
  <c r="E11" i="12"/>
  <c r="E64" i="12"/>
  <c r="E61" i="12" s="1"/>
  <c r="E53" i="11"/>
  <c r="C53" i="12" s="1"/>
  <c r="C54" i="12"/>
  <c r="F36" i="12"/>
  <c r="F33" i="12" s="1"/>
  <c r="E41" i="12"/>
  <c r="F55" i="12"/>
  <c r="F54" i="12" s="1"/>
  <c r="F53" i="12" s="1"/>
  <c r="F45" i="12"/>
  <c r="C11" i="12"/>
  <c r="E10" i="11"/>
  <c r="E76" i="9"/>
  <c r="C76" i="10" s="1"/>
  <c r="C9" i="10"/>
  <c r="E33" i="12"/>
  <c r="E61" i="11"/>
  <c r="C61" i="12" s="1"/>
  <c r="E9" i="10"/>
  <c r="C10" i="11"/>
  <c r="F64" i="12"/>
  <c r="F61" i="12" s="1"/>
  <c r="F25" i="12"/>
  <c r="F11" i="12" l="1"/>
  <c r="E10" i="12"/>
  <c r="E9" i="12" s="1"/>
  <c r="E76" i="12" s="1"/>
  <c r="F41" i="12"/>
  <c r="E76" i="10"/>
  <c r="C76" i="11" s="1"/>
  <c r="C9" i="11"/>
  <c r="E9" i="11"/>
  <c r="C10" i="12"/>
  <c r="F10" i="12" l="1"/>
  <c r="F9" i="12" s="1"/>
  <c r="F76" i="12" s="1"/>
  <c r="E76" i="11"/>
  <c r="C76" i="12" s="1"/>
  <c r="C9" i="12"/>
</calcChain>
</file>

<file path=xl/sharedStrings.xml><?xml version="1.0" encoding="utf-8"?>
<sst xmlns="http://schemas.openxmlformats.org/spreadsheetml/2006/main" count="912" uniqueCount="87">
  <si>
    <t>MUNICIPALIDAD DE TAQUIMILAN</t>
  </si>
  <si>
    <t xml:space="preserve">   PROVINCIA  DEL NEUQUEN</t>
  </si>
  <si>
    <t xml:space="preserve">               ESTADO DE EJECUCION DEL CALCULO DE RECURSOS</t>
  </si>
  <si>
    <t xml:space="preserve">      CUENTAS</t>
  </si>
  <si>
    <t>RECAUDAC. ACUMULADA</t>
  </si>
  <si>
    <t>RECAUDAC. DEL MES</t>
  </si>
  <si>
    <t xml:space="preserve">  TOTAL RECAUDADO</t>
  </si>
  <si>
    <t xml:space="preserve">  SALDO PENDIENTE</t>
  </si>
  <si>
    <t>INGRESOS CORRIENTES</t>
  </si>
  <si>
    <t>De Origen Municipal</t>
  </si>
  <si>
    <t>Ingresos Tributarios</t>
  </si>
  <si>
    <t>Impuestos</t>
  </si>
  <si>
    <t>Patente de Automotores</t>
  </si>
  <si>
    <t>Tasas Municipales</t>
  </si>
  <si>
    <t>Creac. y conserv. Plazas y Esp. Verdes</t>
  </si>
  <si>
    <t>Recolección de Residuos</t>
  </si>
  <si>
    <t>Serv. Mantenimiento Red Agua Potable</t>
  </si>
  <si>
    <t>Riego y Mantenimiento de Calles</t>
  </si>
  <si>
    <t>Inspección e Higiene de Terrenos Baldios</t>
  </si>
  <si>
    <t>Barrido y Limpieza de la Vía Pública</t>
  </si>
  <si>
    <t>Mantenimiento Acequias</t>
  </si>
  <si>
    <t>Habilitación de comercios e industrias</t>
  </si>
  <si>
    <t>Convenio Retributivos</t>
  </si>
  <si>
    <t>Desc. Beneficio Servicios Retributivos</t>
  </si>
  <si>
    <t>Derechos</t>
  </si>
  <si>
    <t>Derecho de venta ambulante</t>
  </si>
  <si>
    <t>Derecho de abasto e inspección carnes</t>
  </si>
  <si>
    <t>Derecho de Inspección, seguridad e higiene</t>
  </si>
  <si>
    <t>Derecho de oficina</t>
  </si>
  <si>
    <t>Derecho de Cementerio</t>
  </si>
  <si>
    <t>Derecho Ocupación Espacios Públicos</t>
  </si>
  <si>
    <t>Extensión de Carnet de Conductor</t>
  </si>
  <si>
    <t>Ingresos No Tributarios</t>
  </si>
  <si>
    <t>Multas</t>
  </si>
  <si>
    <t>Multas y recargos</t>
  </si>
  <si>
    <t>Otros Ingresos No Tributarios</t>
  </si>
  <si>
    <t>Ingresos por Recup. Conv. Materiales</t>
  </si>
  <si>
    <t>Recupero Aportes Reintegrables</t>
  </si>
  <si>
    <t>Ingresos Varios</t>
  </si>
  <si>
    <t>Multas e Infracciones Juzgado de Faltas</t>
  </si>
  <si>
    <t>Venta de Bienes y Serv. Públicos</t>
  </si>
  <si>
    <t>Venta de Bienes</t>
  </si>
  <si>
    <t>Venta de Artesanías Regionales</t>
  </si>
  <si>
    <t>Venta de arena, ripio, cascajos y otros</t>
  </si>
  <si>
    <t>Venta de Servicios</t>
  </si>
  <si>
    <t>Servicios Varios</t>
  </si>
  <si>
    <t>Servicios Especiales Varios</t>
  </si>
  <si>
    <t>De Coparticipación</t>
  </si>
  <si>
    <t>Regalías Petrolíferas-Gasíferas</t>
  </si>
  <si>
    <t>Impuesto Inmobiliario</t>
  </si>
  <si>
    <t>Fondo Ley 2615</t>
  </si>
  <si>
    <t>Fondo Federal Solidario</t>
  </si>
  <si>
    <t>De Otro Origen</t>
  </si>
  <si>
    <t>Transferencias Corrientes</t>
  </si>
  <si>
    <t>Recursos Propios de Capital</t>
  </si>
  <si>
    <t>Del Sector Público Provincial</t>
  </si>
  <si>
    <t>Aportes no reintegrables</t>
  </si>
  <si>
    <t>Financ. Prog. Pensiones Provinciales</t>
  </si>
  <si>
    <t>Financ. Prog. Deportivos</t>
  </si>
  <si>
    <t>Financ. Prog. Entrega Leña</t>
  </si>
  <si>
    <t>INGRESOS DE CAPITAL</t>
  </si>
  <si>
    <t>Venta de tierras y terrenos fiscales</t>
  </si>
  <si>
    <t>Transferencias de Capital</t>
  </si>
  <si>
    <t>De la Administrac. Central Pcial.</t>
  </si>
  <si>
    <t>Ingresos Conv. p/Mantenim Escuelas</t>
  </si>
  <si>
    <t>De Instituciones Descentralizadas Pciales</t>
  </si>
  <si>
    <t>Financ. Obra Módulos Hab. IPVU</t>
  </si>
  <si>
    <t>FUENTES FINANCIERAS</t>
  </si>
  <si>
    <t>Incremento del Patrimonio</t>
  </si>
  <si>
    <t>Remanente de Ejercicios Anteriores</t>
  </si>
  <si>
    <t xml:space="preserve">   TOTALES  ======&gt;</t>
  </si>
  <si>
    <t xml:space="preserve">               correspondientes al 31 de enero de 2021</t>
  </si>
  <si>
    <t>PRESUP. 2021</t>
  </si>
  <si>
    <t>Financ. Programa Obras Públicas</t>
  </si>
  <si>
    <t>Financ.Prog.Limpieza de Canales,tomas y acueducto</t>
  </si>
  <si>
    <t>Financ.Obra Playón Deportivo Taquimilán Centro</t>
  </si>
  <si>
    <t xml:space="preserve">               correspondientes al 28 de febrero de 2021</t>
  </si>
  <si>
    <t xml:space="preserve">               correspondientes al 31 de marzo de 2021</t>
  </si>
  <si>
    <t xml:space="preserve">               correspondientes al 30 de abril de 2021</t>
  </si>
  <si>
    <t xml:space="preserve">               correspondientes al 31 de mayo de 2021</t>
  </si>
  <si>
    <t xml:space="preserve">               correspondientes al 30 de junio de 2021</t>
  </si>
  <si>
    <t xml:space="preserve">               correspondientes al 31 de julio de 2021</t>
  </si>
  <si>
    <t xml:space="preserve">               correspondientes al 31 de agosto de 2021</t>
  </si>
  <si>
    <t xml:space="preserve">               correspondientes al 30 de septiembre de 2021</t>
  </si>
  <si>
    <t xml:space="preserve">               correspondientes al 31 de octubre de 2021</t>
  </si>
  <si>
    <t xml:space="preserve">               correspondientes al 30 de noviembre de 2021</t>
  </si>
  <si>
    <t xml:space="preserve">               correspondientes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</si>
</sst>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1" x14ac:knownFonts="1">
    <font>
      <sz val="12"/>
      <name val="Courier"/>
      <family val="3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2"/>
      <name val="Courier"/>
      <family val="3"/>
    </font>
    <font>
      <b/>
      <sz val="9"/>
      <color theme="1"/>
      <name val="Arial"/>
      <family val="2"/>
    </font>
    <font>
      <sz val="7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wrapText="1"/>
    </xf>
    <xf numFmtId="4" fontId="3" fillId="0" borderId="5" xfId="0" applyNumberFormat="1" applyFont="1" applyBorder="1"/>
    <xf numFmtId="164" fontId="3" fillId="0" borderId="7" xfId="0" applyNumberFormat="1" applyFont="1" applyBorder="1"/>
    <xf numFmtId="0" fontId="4" fillId="0" borderId="9" xfId="0" applyFont="1" applyBorder="1" applyAlignment="1">
      <alignment horizontal="left" wrapText="1"/>
    </xf>
    <xf numFmtId="4" fontId="4" fillId="0" borderId="7" xfId="0" applyNumberFormat="1" applyFont="1" applyBorder="1"/>
    <xf numFmtId="0" fontId="3" fillId="0" borderId="9" xfId="0" applyFont="1" applyBorder="1" applyAlignment="1">
      <alignment horizontal="left" wrapText="1"/>
    </xf>
    <xf numFmtId="4" fontId="3" fillId="0" borderId="7" xfId="0" applyNumberFormat="1" applyFont="1" applyBorder="1"/>
    <xf numFmtId="0" fontId="5" fillId="0" borderId="9" xfId="0" applyFont="1" applyBorder="1"/>
    <xf numFmtId="4" fontId="5" fillId="0" borderId="7" xfId="0" applyNumberFormat="1" applyFont="1" applyBorder="1"/>
    <xf numFmtId="164" fontId="5" fillId="0" borderId="6" xfId="0" applyNumberFormat="1" applyFont="1" applyBorder="1"/>
    <xf numFmtId="164" fontId="5" fillId="0" borderId="7" xfId="0" applyNumberFormat="1" applyFont="1" applyBorder="1"/>
    <xf numFmtId="164" fontId="5" fillId="0" borderId="8" xfId="0" applyNumberFormat="1" applyFont="1" applyBorder="1"/>
    <xf numFmtId="0" fontId="6" fillId="0" borderId="9" xfId="0" applyFont="1" applyBorder="1"/>
    <xf numFmtId="0" fontId="3" fillId="0" borderId="9" xfId="0" applyFont="1" applyBorder="1"/>
    <xf numFmtId="0" fontId="7" fillId="0" borderId="0" xfId="0" applyFont="1"/>
    <xf numFmtId="0" fontId="5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8" fillId="0" borderId="9" xfId="0" applyFont="1" applyBorder="1"/>
    <xf numFmtId="0" fontId="5" fillId="0" borderId="9" xfId="0" applyFont="1" applyBorder="1" applyAlignment="1">
      <alignment horizontal="left" wrapText="1"/>
    </xf>
    <xf numFmtId="4" fontId="5" fillId="0" borderId="10" xfId="0" applyNumberFormat="1" applyFont="1" applyBorder="1"/>
    <xf numFmtId="0" fontId="3" fillId="0" borderId="1" xfId="0" applyFont="1" applyBorder="1" applyAlignment="1">
      <alignment horizontal="left"/>
    </xf>
    <xf numFmtId="4" fontId="3" fillId="0" borderId="2" xfId="0" applyNumberFormat="1" applyFont="1" applyBorder="1"/>
    <xf numFmtId="0" fontId="9" fillId="0" borderId="0" xfId="0" applyFont="1"/>
    <xf numFmtId="164" fontId="1" fillId="0" borderId="0" xfId="0" applyNumberFormat="1" applyFont="1"/>
    <xf numFmtId="4" fontId="1" fillId="0" borderId="0" xfId="0" applyNumberFormat="1" applyFont="1"/>
    <xf numFmtId="0" fontId="10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F22EB-8789-4E99-B174-3300AE0C00E6}">
  <sheetPr syncVertical="1" syncRef="A52" transitionEvaluation="1"/>
  <dimension ref="A1:F84"/>
  <sheetViews>
    <sheetView topLeftCell="A52" zoomScale="120" zoomScaleNormal="120" workbookViewId="0">
      <selection activeCell="A78" sqref="A78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71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 t="shared" ref="C9:F9" si="0">+C10+C48+C53</f>
        <v>0</v>
      </c>
      <c r="D9" s="7">
        <f t="shared" si="0"/>
        <v>13357368.439999999</v>
      </c>
      <c r="E9" s="7">
        <f t="shared" si="0"/>
        <v>13357368.439999999</v>
      </c>
      <c r="F9" s="7">
        <f t="shared" si="0"/>
        <v>184243631.55999997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 t="shared" ref="C10:F10" si="1">+C11+C33+C41</f>
        <v>0</v>
      </c>
      <c r="D10" s="10">
        <f t="shared" si="1"/>
        <v>615115.84000000008</v>
      </c>
      <c r="E10" s="10">
        <f t="shared" si="1"/>
        <v>615115.84000000008</v>
      </c>
      <c r="F10" s="10">
        <f t="shared" si="1"/>
        <v>4320984.16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+C12+C14+C25</f>
        <v>0</v>
      </c>
      <c r="D11" s="12">
        <f t="shared" ref="D11:F11" si="2">+D12+D14+D25</f>
        <v>578411.30000000005</v>
      </c>
      <c r="E11" s="12">
        <f t="shared" si="2"/>
        <v>578411.30000000005</v>
      </c>
      <c r="F11" s="12">
        <f t="shared" si="2"/>
        <v>3669488.7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 t="shared" ref="C12:F12" si="3">+C13</f>
        <v>0</v>
      </c>
      <c r="D12" s="12">
        <f t="shared" si="3"/>
        <v>329677.86</v>
      </c>
      <c r="E12" s="12">
        <f t="shared" si="3"/>
        <v>329677.86</v>
      </c>
      <c r="F12" s="12">
        <f t="shared" si="3"/>
        <v>1696322.1400000001</v>
      </c>
    </row>
    <row r="13" spans="1:6" ht="12.75" customHeight="1" x14ac:dyDescent="0.25">
      <c r="A13" s="13" t="s">
        <v>12</v>
      </c>
      <c r="B13" s="14">
        <v>2026000</v>
      </c>
      <c r="C13" s="15"/>
      <c r="D13" s="16">
        <v>329677.86</v>
      </c>
      <c r="E13" s="16">
        <f>+C13+D13</f>
        <v>329677.86</v>
      </c>
      <c r="F13" s="17">
        <f>+B13-E13</f>
        <v>1696322.1400000001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 t="shared" ref="C14:F14" si="4">+SUM(C15:C24)</f>
        <v>0</v>
      </c>
      <c r="D14" s="12">
        <f t="shared" si="4"/>
        <v>236948.44000000003</v>
      </c>
      <c r="E14" s="12">
        <f t="shared" si="4"/>
        <v>236948.44000000003</v>
      </c>
      <c r="F14" s="12">
        <f t="shared" si="4"/>
        <v>1589051.5599999998</v>
      </c>
    </row>
    <row r="15" spans="1:6" ht="12.75" customHeight="1" x14ac:dyDescent="0.25">
      <c r="A15" s="18" t="s">
        <v>14</v>
      </c>
      <c r="B15" s="14">
        <v>327000</v>
      </c>
      <c r="C15" s="15"/>
      <c r="D15" s="16">
        <v>49231.38</v>
      </c>
      <c r="E15" s="16">
        <f t="shared" ref="E15:E24" si="5">+C15+D15</f>
        <v>49231.38</v>
      </c>
      <c r="F15" s="17">
        <f t="shared" ref="F15:F24" si="6">+B15-E15</f>
        <v>277768.62</v>
      </c>
    </row>
    <row r="16" spans="1:6" ht="12.75" customHeight="1" x14ac:dyDescent="0.25">
      <c r="A16" s="18" t="s">
        <v>15</v>
      </c>
      <c r="B16" s="14">
        <v>310000</v>
      </c>
      <c r="C16" s="15"/>
      <c r="D16" s="16">
        <v>45402.28</v>
      </c>
      <c r="E16" s="16">
        <f t="shared" si="5"/>
        <v>45402.28</v>
      </c>
      <c r="F16" s="17">
        <f t="shared" si="6"/>
        <v>264597.71999999997</v>
      </c>
    </row>
    <row r="17" spans="1:6" ht="12.75" customHeight="1" x14ac:dyDescent="0.25">
      <c r="A17" s="18" t="s">
        <v>16</v>
      </c>
      <c r="B17" s="14">
        <v>33000</v>
      </c>
      <c r="C17" s="15"/>
      <c r="D17" s="16">
        <v>3960</v>
      </c>
      <c r="E17" s="16">
        <f t="shared" si="5"/>
        <v>3960</v>
      </c>
      <c r="F17" s="17">
        <f t="shared" si="6"/>
        <v>29040</v>
      </c>
    </row>
    <row r="18" spans="1:6" ht="12.75" customHeight="1" x14ac:dyDescent="0.25">
      <c r="A18" s="18" t="s">
        <v>17</v>
      </c>
      <c r="B18" s="14">
        <v>220000</v>
      </c>
      <c r="C18" s="15"/>
      <c r="D18" s="16">
        <v>35441.279999999999</v>
      </c>
      <c r="E18" s="16">
        <f t="shared" si="5"/>
        <v>35441.279999999999</v>
      </c>
      <c r="F18" s="17">
        <f t="shared" si="6"/>
        <v>184558.72</v>
      </c>
    </row>
    <row r="19" spans="1:6" ht="12.75" customHeight="1" x14ac:dyDescent="0.25">
      <c r="A19" s="13" t="s">
        <v>18</v>
      </c>
      <c r="B19" s="14">
        <v>738000</v>
      </c>
      <c r="C19" s="15"/>
      <c r="D19" s="16">
        <v>108147.78</v>
      </c>
      <c r="E19" s="16">
        <f t="shared" si="5"/>
        <v>108147.78</v>
      </c>
      <c r="F19" s="17">
        <f t="shared" si="6"/>
        <v>629852.22</v>
      </c>
    </row>
    <row r="20" spans="1:6" ht="12.75" customHeight="1" x14ac:dyDescent="0.25">
      <c r="A20" s="18" t="s">
        <v>19</v>
      </c>
      <c r="B20" s="14">
        <v>220000</v>
      </c>
      <c r="C20" s="15"/>
      <c r="D20" s="16">
        <v>35441.279999999999</v>
      </c>
      <c r="E20" s="16">
        <f t="shared" si="5"/>
        <v>35441.279999999999</v>
      </c>
      <c r="F20" s="17">
        <f t="shared" si="6"/>
        <v>184558.72</v>
      </c>
    </row>
    <row r="21" spans="1:6" ht="12.75" customHeight="1" x14ac:dyDescent="0.25">
      <c r="A21" s="13" t="s">
        <v>20</v>
      </c>
      <c r="B21" s="14">
        <v>50000</v>
      </c>
      <c r="C21" s="15"/>
      <c r="D21" s="16">
        <v>270.89999999999998</v>
      </c>
      <c r="E21" s="16">
        <f t="shared" si="5"/>
        <v>270.89999999999998</v>
      </c>
      <c r="F21" s="17">
        <f t="shared" si="6"/>
        <v>49729.1</v>
      </c>
    </row>
    <row r="22" spans="1:6" ht="12.75" customHeight="1" x14ac:dyDescent="0.25">
      <c r="A22" s="13" t="s">
        <v>21</v>
      </c>
      <c r="B22" s="14">
        <v>28000</v>
      </c>
      <c r="C22" s="15"/>
      <c r="D22" s="16"/>
      <c r="E22" s="16">
        <f t="shared" si="5"/>
        <v>0</v>
      </c>
      <c r="F22" s="17">
        <f t="shared" si="6"/>
        <v>28000</v>
      </c>
    </row>
    <row r="23" spans="1:6" ht="12.75" customHeight="1" x14ac:dyDescent="0.25">
      <c r="A23" s="13" t="s">
        <v>22</v>
      </c>
      <c r="B23" s="14">
        <v>109000</v>
      </c>
      <c r="C23" s="15"/>
      <c r="D23" s="16">
        <v>4584.2</v>
      </c>
      <c r="E23" s="16">
        <f t="shared" si="5"/>
        <v>4584.2</v>
      </c>
      <c r="F23" s="17">
        <f t="shared" si="6"/>
        <v>104415.8</v>
      </c>
    </row>
    <row r="24" spans="1:6" ht="12.75" customHeight="1" x14ac:dyDescent="0.25">
      <c r="A24" s="13" t="s">
        <v>23</v>
      </c>
      <c r="B24" s="14">
        <v>-209000</v>
      </c>
      <c r="C24" s="15"/>
      <c r="D24" s="16">
        <v>-45530.66</v>
      </c>
      <c r="E24" s="16">
        <f t="shared" si="5"/>
        <v>-45530.66</v>
      </c>
      <c r="F24" s="17">
        <f t="shared" si="6"/>
        <v>-163469.34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 t="shared" ref="C25:F25" si="7">+SUM(C26:C32)</f>
        <v>0</v>
      </c>
      <c r="D25" s="12">
        <f t="shared" si="7"/>
        <v>11785</v>
      </c>
      <c r="E25" s="12">
        <f t="shared" si="7"/>
        <v>11785</v>
      </c>
      <c r="F25" s="12">
        <f t="shared" si="7"/>
        <v>384115</v>
      </c>
    </row>
    <row r="26" spans="1:6" ht="12.75" customHeight="1" x14ac:dyDescent="0.25">
      <c r="A26" s="13" t="s">
        <v>25</v>
      </c>
      <c r="B26" s="14">
        <v>22000</v>
      </c>
      <c r="C26" s="15"/>
      <c r="D26" s="16"/>
      <c r="E26" s="16">
        <f t="shared" ref="E26:E32" si="8">+C26+D26</f>
        <v>0</v>
      </c>
      <c r="F26" s="17">
        <f t="shared" ref="F26:F32" si="9">+B26-E26</f>
        <v>22000</v>
      </c>
    </row>
    <row r="27" spans="1:6" ht="12.75" customHeight="1" x14ac:dyDescent="0.25">
      <c r="A27" s="13" t="s">
        <v>26</v>
      </c>
      <c r="B27" s="14">
        <v>5000</v>
      </c>
      <c r="C27" s="15"/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5"/>
      <c r="D28" s="16"/>
      <c r="E28" s="16">
        <f t="shared" si="8"/>
        <v>0</v>
      </c>
      <c r="F28" s="17">
        <f t="shared" si="9"/>
        <v>126000</v>
      </c>
    </row>
    <row r="29" spans="1:6" ht="12.75" customHeight="1" x14ac:dyDescent="0.25">
      <c r="A29" s="13" t="s">
        <v>28</v>
      </c>
      <c r="B29" s="14">
        <v>90000</v>
      </c>
      <c r="C29" s="15"/>
      <c r="D29" s="16">
        <v>4700</v>
      </c>
      <c r="E29" s="16">
        <f t="shared" si="8"/>
        <v>4700</v>
      </c>
      <c r="F29" s="17">
        <f t="shared" si="9"/>
        <v>85300</v>
      </c>
    </row>
    <row r="30" spans="1:6" ht="12.75" customHeight="1" x14ac:dyDescent="0.25">
      <c r="A30" s="13" t="s">
        <v>29</v>
      </c>
      <c r="B30" s="14">
        <v>3900</v>
      </c>
      <c r="C30" s="15"/>
      <c r="D30" s="16">
        <v>460</v>
      </c>
      <c r="E30" s="16">
        <f t="shared" si="8"/>
        <v>460</v>
      </c>
      <c r="F30" s="17">
        <f t="shared" si="9"/>
        <v>3440</v>
      </c>
    </row>
    <row r="31" spans="1:6" ht="12.75" customHeight="1" x14ac:dyDescent="0.25">
      <c r="A31" s="13" t="s">
        <v>30</v>
      </c>
      <c r="B31" s="14">
        <v>19000</v>
      </c>
      <c r="C31" s="15"/>
      <c r="D31" s="16"/>
      <c r="E31" s="16">
        <f t="shared" si="8"/>
        <v>0</v>
      </c>
      <c r="F31" s="17">
        <f t="shared" si="9"/>
        <v>19000</v>
      </c>
    </row>
    <row r="32" spans="1:6" ht="12.75" customHeight="1" x14ac:dyDescent="0.25">
      <c r="A32" s="13" t="s">
        <v>31</v>
      </c>
      <c r="B32" s="14">
        <v>130000</v>
      </c>
      <c r="C32" s="15"/>
      <c r="D32" s="16">
        <v>6625</v>
      </c>
      <c r="E32" s="16">
        <f t="shared" si="8"/>
        <v>6625</v>
      </c>
      <c r="F32" s="17">
        <f t="shared" si="9"/>
        <v>123375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 t="shared" ref="C33:F33" si="10">+C34+C36</f>
        <v>0</v>
      </c>
      <c r="D33" s="12">
        <f t="shared" si="10"/>
        <v>31549.54</v>
      </c>
      <c r="E33" s="12">
        <f t="shared" si="10"/>
        <v>31549.54</v>
      </c>
      <c r="F33" s="12">
        <f t="shared" si="10"/>
        <v>341650.45999999996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 t="shared" ref="C34:F34" si="11">+C35</f>
        <v>0</v>
      </c>
      <c r="D34" s="12">
        <f t="shared" si="11"/>
        <v>8766.2199999999993</v>
      </c>
      <c r="E34" s="12">
        <f t="shared" si="11"/>
        <v>8766.2199999999993</v>
      </c>
      <c r="F34" s="12">
        <f t="shared" si="11"/>
        <v>76233.78</v>
      </c>
    </row>
    <row r="35" spans="1:6" ht="12.75" customHeight="1" x14ac:dyDescent="0.25">
      <c r="A35" s="13" t="s">
        <v>34</v>
      </c>
      <c r="B35" s="14">
        <v>85000</v>
      </c>
      <c r="C35" s="15"/>
      <c r="D35" s="16">
        <v>8766.2199999999993</v>
      </c>
      <c r="E35" s="16">
        <f t="shared" ref="E35" si="12">+C35+D35</f>
        <v>8766.2199999999993</v>
      </c>
      <c r="F35" s="17">
        <f t="shared" ref="F35" si="13">+B35-E35</f>
        <v>76233.78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 t="shared" ref="C36:F36" si="14">+SUM(C37:C40)</f>
        <v>0</v>
      </c>
      <c r="D36" s="12">
        <f t="shared" si="14"/>
        <v>22783.32</v>
      </c>
      <c r="E36" s="12">
        <f t="shared" si="14"/>
        <v>22783.32</v>
      </c>
      <c r="F36" s="12">
        <f t="shared" si="14"/>
        <v>265416.68</v>
      </c>
    </row>
    <row r="37" spans="1:6" ht="12.75" customHeight="1" x14ac:dyDescent="0.25">
      <c r="A37" s="13" t="s">
        <v>36</v>
      </c>
      <c r="B37" s="14">
        <v>196000</v>
      </c>
      <c r="C37" s="15"/>
      <c r="D37" s="16">
        <v>17289.490000000002</v>
      </c>
      <c r="E37" s="16">
        <f t="shared" ref="E37:E40" si="15">+C37+D37</f>
        <v>17289.490000000002</v>
      </c>
      <c r="F37" s="17">
        <f t="shared" ref="F37:F40" si="16">+B37-E37</f>
        <v>178710.51</v>
      </c>
    </row>
    <row r="38" spans="1:6" ht="12.75" customHeight="1" x14ac:dyDescent="0.25">
      <c r="A38" s="21" t="s">
        <v>37</v>
      </c>
      <c r="B38" s="14">
        <v>30000</v>
      </c>
      <c r="C38" s="15"/>
      <c r="D38" s="16">
        <v>2133.33</v>
      </c>
      <c r="E38" s="16">
        <f t="shared" si="15"/>
        <v>2133.33</v>
      </c>
      <c r="F38" s="17">
        <f t="shared" si="16"/>
        <v>27866.67</v>
      </c>
    </row>
    <row r="39" spans="1:6" ht="12.75" customHeight="1" x14ac:dyDescent="0.25">
      <c r="A39" s="21" t="s">
        <v>38</v>
      </c>
      <c r="B39" s="14">
        <v>32200</v>
      </c>
      <c r="C39" s="15"/>
      <c r="D39" s="16"/>
      <c r="E39" s="16">
        <f t="shared" si="15"/>
        <v>0</v>
      </c>
      <c r="F39" s="17">
        <f t="shared" si="16"/>
        <v>32200</v>
      </c>
    </row>
    <row r="40" spans="1:6" ht="12.75" customHeight="1" x14ac:dyDescent="0.25">
      <c r="A40" s="21" t="s">
        <v>39</v>
      </c>
      <c r="B40" s="14">
        <v>30000</v>
      </c>
      <c r="C40" s="15"/>
      <c r="D40" s="16">
        <v>3360.5</v>
      </c>
      <c r="E40" s="16">
        <f t="shared" si="15"/>
        <v>3360.5</v>
      </c>
      <c r="F40" s="17">
        <f t="shared" si="16"/>
        <v>26639.5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 t="shared" ref="C41:F41" si="17">+C42+C45</f>
        <v>0</v>
      </c>
      <c r="D41" s="12">
        <f t="shared" si="17"/>
        <v>5155</v>
      </c>
      <c r="E41" s="12">
        <f t="shared" si="17"/>
        <v>5155</v>
      </c>
      <c r="F41" s="12">
        <f t="shared" si="17"/>
        <v>309845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 t="shared" ref="C42:F42" si="18">+SUM(C43:C44)</f>
        <v>0</v>
      </c>
      <c r="D42" s="12">
        <f t="shared" si="18"/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5"/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5"/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 t="shared" ref="C45:F45" si="21">+SUM(C46:C47)</f>
        <v>0</v>
      </c>
      <c r="D45" s="12">
        <f t="shared" si="21"/>
        <v>5155</v>
      </c>
      <c r="E45" s="12">
        <f t="shared" si="21"/>
        <v>5155</v>
      </c>
      <c r="F45" s="12">
        <f t="shared" si="21"/>
        <v>309845</v>
      </c>
    </row>
    <row r="46" spans="1:6" ht="12.75" customHeight="1" x14ac:dyDescent="0.25">
      <c r="A46" s="18" t="s">
        <v>45</v>
      </c>
      <c r="B46" s="14">
        <v>265000</v>
      </c>
      <c r="C46" s="15"/>
      <c r="D46" s="16">
        <v>5155</v>
      </c>
      <c r="E46" s="16">
        <f t="shared" ref="E46:E47" si="22">+C46+D46</f>
        <v>5155</v>
      </c>
      <c r="F46" s="17">
        <f t="shared" ref="F46:F47" si="23">+B46-E46</f>
        <v>259845</v>
      </c>
    </row>
    <row r="47" spans="1:6" ht="12.75" customHeight="1" x14ac:dyDescent="0.25">
      <c r="A47" s="21" t="s">
        <v>46</v>
      </c>
      <c r="B47" s="14">
        <v>50000</v>
      </c>
      <c r="C47" s="15"/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 t="shared" ref="C48:F48" si="24">+SUM(C49:C52)</f>
        <v>0</v>
      </c>
      <c r="D48" s="10">
        <f t="shared" si="24"/>
        <v>106035.4</v>
      </c>
      <c r="E48" s="10">
        <f t="shared" si="24"/>
        <v>106035.4</v>
      </c>
      <c r="F48" s="10">
        <f t="shared" si="24"/>
        <v>1813964.6</v>
      </c>
    </row>
    <row r="49" spans="1:6" ht="12.75" customHeight="1" x14ac:dyDescent="0.25">
      <c r="A49" s="13" t="s">
        <v>48</v>
      </c>
      <c r="B49" s="14">
        <v>0</v>
      </c>
      <c r="C49" s="15"/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5"/>
      <c r="D50" s="16">
        <v>41928.019999999997</v>
      </c>
      <c r="E50" s="16">
        <f t="shared" si="25"/>
        <v>41928.019999999997</v>
      </c>
      <c r="F50" s="17">
        <f t="shared" si="26"/>
        <v>778071.98</v>
      </c>
    </row>
    <row r="51" spans="1:6" ht="12.75" customHeight="1" x14ac:dyDescent="0.25">
      <c r="A51" s="21" t="s">
        <v>50</v>
      </c>
      <c r="B51" s="14">
        <v>1100000</v>
      </c>
      <c r="C51" s="15"/>
      <c r="D51" s="16">
        <v>64107.38</v>
      </c>
      <c r="E51" s="16">
        <f t="shared" si="25"/>
        <v>64107.38</v>
      </c>
      <c r="F51" s="17">
        <f t="shared" si="26"/>
        <v>1035892.62</v>
      </c>
    </row>
    <row r="52" spans="1:6" ht="12.75" customHeight="1" x14ac:dyDescent="0.25">
      <c r="A52" s="21" t="s">
        <v>51</v>
      </c>
      <c r="B52" s="14">
        <v>0</v>
      </c>
      <c r="C52" s="15"/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 t="shared" ref="C53:F54" si="27">+C54</f>
        <v>0</v>
      </c>
      <c r="D53" s="10">
        <f t="shared" si="27"/>
        <v>12636217.199999999</v>
      </c>
      <c r="E53" s="10">
        <f t="shared" si="27"/>
        <v>12636217.199999999</v>
      </c>
      <c r="F53" s="10">
        <f t="shared" si="27"/>
        <v>178108682.79999998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 t="shared" si="27"/>
        <v>0</v>
      </c>
      <c r="D54" s="12">
        <f t="shared" si="27"/>
        <v>12636217.199999999</v>
      </c>
      <c r="E54" s="12">
        <f t="shared" si="27"/>
        <v>12636217.199999999</v>
      </c>
      <c r="F54" s="12">
        <f t="shared" si="27"/>
        <v>178108682.79999998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 t="shared" ref="C55:F55" si="28">+SUM(C56:C59)</f>
        <v>0</v>
      </c>
      <c r="D55" s="12">
        <f t="shared" si="28"/>
        <v>12636217.199999999</v>
      </c>
      <c r="E55" s="12">
        <f t="shared" si="28"/>
        <v>12636217.199999999</v>
      </c>
      <c r="F55" s="12">
        <f t="shared" si="28"/>
        <v>178108682.79999998</v>
      </c>
    </row>
    <row r="56" spans="1:6" ht="12.75" customHeight="1" x14ac:dyDescent="0.25">
      <c r="A56" s="13" t="s">
        <v>56</v>
      </c>
      <c r="B56" s="14">
        <v>189554900</v>
      </c>
      <c r="C56" s="15"/>
      <c r="D56" s="16">
        <v>12631947.119999999</v>
      </c>
      <c r="E56" s="16">
        <f t="shared" ref="E56:E59" si="29">+C56+D56</f>
        <v>12631947.119999999</v>
      </c>
      <c r="F56" s="17">
        <f t="shared" ref="F56:F59" si="30">+B56-E56</f>
        <v>176922952.88</v>
      </c>
    </row>
    <row r="57" spans="1:6" ht="12.75" customHeight="1" x14ac:dyDescent="0.25">
      <c r="A57" s="13" t="s">
        <v>57</v>
      </c>
      <c r="B57" s="14">
        <v>90000</v>
      </c>
      <c r="C57" s="15"/>
      <c r="D57" s="16">
        <v>4270.08</v>
      </c>
      <c r="E57" s="16">
        <f t="shared" si="29"/>
        <v>4270.08</v>
      </c>
      <c r="F57" s="17">
        <f t="shared" si="30"/>
        <v>85729.919999999998</v>
      </c>
    </row>
    <row r="58" spans="1:6" ht="12.75" customHeight="1" x14ac:dyDescent="0.25">
      <c r="A58" s="13" t="s">
        <v>58</v>
      </c>
      <c r="B58" s="14">
        <v>100000</v>
      </c>
      <c r="C58" s="15"/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5"/>
      <c r="D59" s="16"/>
      <c r="E59" s="16">
        <f t="shared" si="29"/>
        <v>0</v>
      </c>
      <c r="F59" s="17">
        <f t="shared" si="30"/>
        <v>1000000</v>
      </c>
    </row>
    <row r="60" spans="1:6" ht="12.75" customHeight="1" x14ac:dyDescent="0.25">
      <c r="A60" s="9"/>
      <c r="B60" s="14"/>
      <c r="C60" s="15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 t="shared" ref="C61:F61" si="31">+C62+C64</f>
        <v>0</v>
      </c>
      <c r="D61" s="12">
        <f t="shared" si="31"/>
        <v>89540</v>
      </c>
      <c r="E61" s="12">
        <f t="shared" si="31"/>
        <v>89540</v>
      </c>
      <c r="F61" s="12">
        <f t="shared" si="31"/>
        <v>23875725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 t="shared" ref="C62:F62" si="32">+C63</f>
        <v>0</v>
      </c>
      <c r="D62" s="12">
        <f t="shared" si="32"/>
        <v>0</v>
      </c>
      <c r="E62" s="12">
        <f t="shared" si="32"/>
        <v>0</v>
      </c>
      <c r="F62" s="12">
        <f t="shared" si="32"/>
        <v>370000</v>
      </c>
    </row>
    <row r="63" spans="1:6" ht="12.75" customHeight="1" x14ac:dyDescent="0.25">
      <c r="A63" s="21" t="s">
        <v>61</v>
      </c>
      <c r="B63" s="14">
        <v>370000</v>
      </c>
      <c r="C63" s="15"/>
      <c r="D63" s="16"/>
      <c r="E63" s="16">
        <f t="shared" ref="E63" si="33">+C63+D63</f>
        <v>0</v>
      </c>
      <c r="F63" s="17">
        <f t="shared" ref="F63" si="34">+B63-E63</f>
        <v>370000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 t="shared" ref="C64:F64" si="35">+C65+C70</f>
        <v>0</v>
      </c>
      <c r="D64" s="12">
        <f t="shared" si="35"/>
        <v>89540</v>
      </c>
      <c r="E64" s="12">
        <f t="shared" si="35"/>
        <v>89540</v>
      </c>
      <c r="F64" s="12">
        <f t="shared" si="35"/>
        <v>23505725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 t="shared" ref="C65:F65" si="36">+SUM(C66:C69)</f>
        <v>0</v>
      </c>
      <c r="D65" s="12">
        <f t="shared" si="36"/>
        <v>89540</v>
      </c>
      <c r="E65" s="12">
        <f t="shared" si="36"/>
        <v>89540</v>
      </c>
      <c r="F65" s="12">
        <f t="shared" si="36"/>
        <v>15179163</v>
      </c>
    </row>
    <row r="66" spans="1:6" ht="12.75" customHeight="1" x14ac:dyDescent="0.25">
      <c r="A66" s="13" t="s">
        <v>64</v>
      </c>
      <c r="B66" s="14">
        <v>1000000</v>
      </c>
      <c r="C66" s="15"/>
      <c r="D66" s="16">
        <v>89540</v>
      </c>
      <c r="E66" s="16">
        <f t="shared" ref="E66:E69" si="37">+C66+D66</f>
        <v>89540</v>
      </c>
      <c r="F66" s="17">
        <f t="shared" ref="F66:F69" si="38">+B66-E66</f>
        <v>910460</v>
      </c>
    </row>
    <row r="67" spans="1:6" ht="12.75" customHeight="1" x14ac:dyDescent="0.25">
      <c r="A67" s="32" t="s">
        <v>74</v>
      </c>
      <c r="B67" s="14">
        <v>1000000</v>
      </c>
      <c r="C67" s="15"/>
      <c r="D67" s="16"/>
      <c r="E67" s="16">
        <f t="shared" si="37"/>
        <v>0</v>
      </c>
      <c r="F67" s="17">
        <f t="shared" si="38"/>
        <v>1000000</v>
      </c>
    </row>
    <row r="68" spans="1:6" ht="12.75" customHeight="1" x14ac:dyDescent="0.25">
      <c r="A68" s="32" t="s">
        <v>75</v>
      </c>
      <c r="B68" s="14">
        <v>7268703</v>
      </c>
      <c r="C68" s="15"/>
      <c r="D68" s="16"/>
      <c r="E68" s="16">
        <f t="shared" si="37"/>
        <v>0</v>
      </c>
      <c r="F68" s="17">
        <f t="shared" si="38"/>
        <v>7268703</v>
      </c>
    </row>
    <row r="69" spans="1:6" ht="12.75" customHeight="1" x14ac:dyDescent="0.25">
      <c r="A69" s="32" t="s">
        <v>73</v>
      </c>
      <c r="B69" s="14">
        <v>6000000</v>
      </c>
      <c r="C69" s="15"/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 t="shared" ref="C70:F70" si="39">+C71</f>
        <v>0</v>
      </c>
      <c r="D70" s="12">
        <f t="shared" si="39"/>
        <v>0</v>
      </c>
      <c r="E70" s="12">
        <f t="shared" si="39"/>
        <v>0</v>
      </c>
      <c r="F70" s="12">
        <f t="shared" si="39"/>
        <v>8326562</v>
      </c>
    </row>
    <row r="71" spans="1:6" ht="12.75" customHeight="1" x14ac:dyDescent="0.25">
      <c r="A71" s="21" t="s">
        <v>66</v>
      </c>
      <c r="B71" s="14">
        <v>8326562</v>
      </c>
      <c r="C71" s="15"/>
      <c r="D71" s="16"/>
      <c r="E71" s="16">
        <f t="shared" ref="E71" si="40">+C71+D71</f>
        <v>0</v>
      </c>
      <c r="F71" s="17">
        <f t="shared" ref="F71" si="41">+B71-E71</f>
        <v>8326562</v>
      </c>
    </row>
    <row r="72" spans="1:6" ht="12.75" customHeight="1" x14ac:dyDescent="0.25">
      <c r="A72" s="13"/>
      <c r="B72" s="14"/>
      <c r="C72" s="15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 t="shared" ref="C73:F74" si="42">+C74</f>
        <v>0</v>
      </c>
      <c r="D73" s="12">
        <f t="shared" si="42"/>
        <v>0</v>
      </c>
      <c r="E73" s="12">
        <f t="shared" si="42"/>
        <v>0</v>
      </c>
      <c r="F73" s="12">
        <f t="shared" si="42"/>
        <v>4000000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 t="shared" si="42"/>
        <v>0</v>
      </c>
      <c r="D74" s="12">
        <f t="shared" si="42"/>
        <v>0</v>
      </c>
      <c r="E74" s="12">
        <f t="shared" si="42"/>
        <v>0</v>
      </c>
      <c r="F74" s="12">
        <f t="shared" si="42"/>
        <v>4000000</v>
      </c>
    </row>
    <row r="75" spans="1:6" ht="12.75" customHeight="1" thickBot="1" x14ac:dyDescent="0.3">
      <c r="A75" s="21" t="s">
        <v>69</v>
      </c>
      <c r="B75" s="25">
        <v>4000000</v>
      </c>
      <c r="C75" s="15"/>
      <c r="D75" s="16"/>
      <c r="E75" s="16">
        <f t="shared" ref="E75" si="43">+C75+D75</f>
        <v>0</v>
      </c>
      <c r="F75" s="17">
        <f t="shared" ref="F75" si="44">+B75-E75</f>
        <v>4000000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 t="shared" ref="C76:F76" si="45">+C9+C61+C73</f>
        <v>0</v>
      </c>
      <c r="D76" s="27">
        <f t="shared" si="45"/>
        <v>13446908.439999999</v>
      </c>
      <c r="E76" s="27">
        <f t="shared" si="45"/>
        <v>13446908.439999999</v>
      </c>
      <c r="F76" s="27">
        <f t="shared" si="45"/>
        <v>212119356.55999997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012E3-4F20-444F-A572-51CB7042DC3E}">
  <sheetPr syncVertical="1" syncRef="A55" transitionEvaluation="1"/>
  <dimension ref="A1:F84"/>
  <sheetViews>
    <sheetView topLeftCell="A55" zoomScale="120" zoomScaleNormal="120" workbookViewId="0">
      <selection activeCell="F81" sqref="F81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84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sep!E9</f>
        <v>126302619.03000002</v>
      </c>
      <c r="D9" s="7">
        <f t="shared" ref="D9:F9" si="0">+D10+D48+D53</f>
        <v>13450817.34</v>
      </c>
      <c r="E9" s="7">
        <f t="shared" si="0"/>
        <v>139753436.37</v>
      </c>
      <c r="F9" s="7">
        <f t="shared" si="0"/>
        <v>57847563.629999988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sep!E10</f>
        <v>4869374.66</v>
      </c>
      <c r="D10" s="10">
        <f t="shared" ref="D10:F10" si="1">+D11+D33+D41</f>
        <v>296574.47000000003</v>
      </c>
      <c r="E10" s="10">
        <f t="shared" si="1"/>
        <v>5165949.13</v>
      </c>
      <c r="F10" s="10">
        <f t="shared" si="1"/>
        <v>-229849.13000000018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sep!E11</f>
        <v>3469713.2</v>
      </c>
      <c r="D11" s="12">
        <f t="shared" ref="D11:F11" si="2">+D12+D14+D25</f>
        <v>245000.14</v>
      </c>
      <c r="E11" s="12">
        <f t="shared" si="2"/>
        <v>3714713.34</v>
      </c>
      <c r="F11" s="12">
        <f t="shared" si="2"/>
        <v>533186.65999999992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sep!E12</f>
        <v>1939524.6</v>
      </c>
      <c r="D12" s="12">
        <f t="shared" ref="D12:F12" si="3">+D13</f>
        <v>76334.210000000006</v>
      </c>
      <c r="E12" s="12">
        <f t="shared" si="3"/>
        <v>2015858.81</v>
      </c>
      <c r="F12" s="12">
        <f t="shared" si="3"/>
        <v>10141.189999999944</v>
      </c>
    </row>
    <row r="13" spans="1:6" ht="12.75" customHeight="1" x14ac:dyDescent="0.25">
      <c r="A13" s="13" t="s">
        <v>12</v>
      </c>
      <c r="B13" s="14">
        <v>2026000</v>
      </c>
      <c r="C13" s="16">
        <f>sep!E13</f>
        <v>1939524.6</v>
      </c>
      <c r="D13" s="16">
        <v>76334.210000000006</v>
      </c>
      <c r="E13" s="16">
        <f>+C13+D13</f>
        <v>2015858.81</v>
      </c>
      <c r="F13" s="17">
        <f>+B13-E13</f>
        <v>10141.189999999944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sep!E14</f>
        <v>1182471.94</v>
      </c>
      <c r="D14" s="12">
        <f t="shared" ref="D14:F14" si="4">+SUM(D15:D24)</f>
        <v>51587.570000000007</v>
      </c>
      <c r="E14" s="12">
        <f t="shared" si="4"/>
        <v>1234059.5099999998</v>
      </c>
      <c r="F14" s="12">
        <f t="shared" si="4"/>
        <v>591940.49</v>
      </c>
    </row>
    <row r="15" spans="1:6" ht="12.75" customHeight="1" x14ac:dyDescent="0.25">
      <c r="A15" s="18" t="s">
        <v>14</v>
      </c>
      <c r="B15" s="14">
        <v>327000</v>
      </c>
      <c r="C15" s="16">
        <f>sep!E15</f>
        <v>221410.94000000003</v>
      </c>
      <c r="D15" s="16">
        <v>4883.34</v>
      </c>
      <c r="E15" s="16">
        <f t="shared" ref="E15:E24" si="5">+C15+D15</f>
        <v>226294.28000000003</v>
      </c>
      <c r="F15" s="17">
        <f t="shared" ref="F15:F24" si="6">+B15-E15</f>
        <v>100705.71999999997</v>
      </c>
    </row>
    <row r="16" spans="1:6" ht="12.75" customHeight="1" x14ac:dyDescent="0.25">
      <c r="A16" s="18" t="s">
        <v>15</v>
      </c>
      <c r="B16" s="14">
        <v>310000</v>
      </c>
      <c r="C16" s="16">
        <f>sep!E16</f>
        <v>194181.31</v>
      </c>
      <c r="D16" s="16">
        <v>6011.16</v>
      </c>
      <c r="E16" s="16">
        <f t="shared" si="5"/>
        <v>200192.47</v>
      </c>
      <c r="F16" s="17">
        <f t="shared" si="6"/>
        <v>109807.53</v>
      </c>
    </row>
    <row r="17" spans="1:6" ht="12.75" customHeight="1" x14ac:dyDescent="0.25">
      <c r="A17" s="18" t="s">
        <v>16</v>
      </c>
      <c r="B17" s="14">
        <v>33000</v>
      </c>
      <c r="C17" s="16">
        <f>sep!E17</f>
        <v>19961.099999999999</v>
      </c>
      <c r="D17" s="16"/>
      <c r="E17" s="16">
        <f t="shared" si="5"/>
        <v>19961.099999999999</v>
      </c>
      <c r="F17" s="17">
        <f t="shared" si="6"/>
        <v>13038.900000000001</v>
      </c>
    </row>
    <row r="18" spans="1:6" ht="12.75" customHeight="1" x14ac:dyDescent="0.25">
      <c r="A18" s="18" t="s">
        <v>17</v>
      </c>
      <c r="B18" s="14">
        <v>220000</v>
      </c>
      <c r="C18" s="16">
        <f>sep!E18</f>
        <v>156307.24</v>
      </c>
      <c r="D18" s="16">
        <v>4838.16</v>
      </c>
      <c r="E18" s="16">
        <f t="shared" si="5"/>
        <v>161145.4</v>
      </c>
      <c r="F18" s="17">
        <f t="shared" si="6"/>
        <v>58854.600000000006</v>
      </c>
    </row>
    <row r="19" spans="1:6" ht="12.75" customHeight="1" x14ac:dyDescent="0.25">
      <c r="A19" s="13" t="s">
        <v>18</v>
      </c>
      <c r="B19" s="14">
        <v>738000</v>
      </c>
      <c r="C19" s="16">
        <f>sep!E19</f>
        <v>480144.24000000005</v>
      </c>
      <c r="D19" s="16">
        <v>25703.75</v>
      </c>
      <c r="E19" s="16">
        <f t="shared" si="5"/>
        <v>505847.99000000005</v>
      </c>
      <c r="F19" s="17">
        <f t="shared" si="6"/>
        <v>232152.00999999995</v>
      </c>
    </row>
    <row r="20" spans="1:6" ht="12.75" customHeight="1" x14ac:dyDescent="0.25">
      <c r="A20" s="18" t="s">
        <v>19</v>
      </c>
      <c r="B20" s="14">
        <v>220000</v>
      </c>
      <c r="C20" s="16">
        <f>sep!E20</f>
        <v>156307.24</v>
      </c>
      <c r="D20" s="16">
        <v>4838.16</v>
      </c>
      <c r="E20" s="16">
        <f t="shared" si="5"/>
        <v>161145.4</v>
      </c>
      <c r="F20" s="17">
        <f t="shared" si="6"/>
        <v>58854.600000000006</v>
      </c>
    </row>
    <row r="21" spans="1:6" ht="12.75" customHeight="1" x14ac:dyDescent="0.25">
      <c r="A21" s="13" t="s">
        <v>20</v>
      </c>
      <c r="B21" s="14">
        <v>50000</v>
      </c>
      <c r="C21" s="16">
        <f>sep!E21</f>
        <v>4274.7</v>
      </c>
      <c r="D21" s="16">
        <v>697.2</v>
      </c>
      <c r="E21" s="16">
        <f t="shared" si="5"/>
        <v>4971.8999999999996</v>
      </c>
      <c r="F21" s="17">
        <f t="shared" si="6"/>
        <v>45028.1</v>
      </c>
    </row>
    <row r="22" spans="1:6" ht="12.75" customHeight="1" x14ac:dyDescent="0.25">
      <c r="A22" s="13" t="s">
        <v>21</v>
      </c>
      <c r="B22" s="14">
        <v>28000</v>
      </c>
      <c r="C22" s="16">
        <f>sep!E22</f>
        <v>63252.680000000008</v>
      </c>
      <c r="D22" s="16">
        <v>4615.8</v>
      </c>
      <c r="E22" s="16">
        <f t="shared" si="5"/>
        <v>67868.48000000001</v>
      </c>
      <c r="F22" s="17">
        <f t="shared" si="6"/>
        <v>-39868.48000000001</v>
      </c>
    </row>
    <row r="23" spans="1:6" ht="12.75" customHeight="1" x14ac:dyDescent="0.25">
      <c r="A23" s="13" t="s">
        <v>22</v>
      </c>
      <c r="B23" s="14">
        <v>109000</v>
      </c>
      <c r="C23" s="16">
        <f>sep!E23</f>
        <v>83792.31</v>
      </c>
      <c r="D23" s="16"/>
      <c r="E23" s="16">
        <f t="shared" si="5"/>
        <v>83792.31</v>
      </c>
      <c r="F23" s="17">
        <f t="shared" si="6"/>
        <v>25207.690000000002</v>
      </c>
    </row>
    <row r="24" spans="1:6" ht="12.75" customHeight="1" x14ac:dyDescent="0.25">
      <c r="A24" s="13" t="s">
        <v>23</v>
      </c>
      <c r="B24" s="14">
        <v>-209000</v>
      </c>
      <c r="C24" s="16">
        <f>sep!E24</f>
        <v>-197159.82</v>
      </c>
      <c r="D24" s="16"/>
      <c r="E24" s="16">
        <f t="shared" si="5"/>
        <v>-197159.82</v>
      </c>
      <c r="F24" s="17">
        <f t="shared" si="6"/>
        <v>-11840.179999999993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sep!E25</f>
        <v>347716.66000000003</v>
      </c>
      <c r="D25" s="12">
        <f t="shared" ref="D25:F25" si="7">+SUM(D26:D32)</f>
        <v>117078.36</v>
      </c>
      <c r="E25" s="12">
        <f t="shared" si="7"/>
        <v>464795.01999999996</v>
      </c>
      <c r="F25" s="12">
        <f t="shared" si="7"/>
        <v>-68895.020000000019</v>
      </c>
    </row>
    <row r="26" spans="1:6" ht="12.75" customHeight="1" x14ac:dyDescent="0.25">
      <c r="A26" s="13" t="s">
        <v>25</v>
      </c>
      <c r="B26" s="14">
        <v>22000</v>
      </c>
      <c r="C26" s="16">
        <f>sep!E26</f>
        <v>11542.5</v>
      </c>
      <c r="D26" s="16"/>
      <c r="E26" s="16">
        <f t="shared" ref="E26:E32" si="8">+C26+D26</f>
        <v>11542.5</v>
      </c>
      <c r="F26" s="17">
        <f t="shared" ref="F26:F32" si="9">+B26-E26</f>
        <v>10457.5</v>
      </c>
    </row>
    <row r="27" spans="1:6" ht="12.75" customHeight="1" x14ac:dyDescent="0.25">
      <c r="A27" s="13" t="s">
        <v>26</v>
      </c>
      <c r="B27" s="14">
        <v>5000</v>
      </c>
      <c r="C27" s="16">
        <f>sep!E27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6">
        <f>sep!E28</f>
        <v>166463.20000000001</v>
      </c>
      <c r="D28" s="16">
        <v>37290.559999999998</v>
      </c>
      <c r="E28" s="16">
        <f t="shared" si="8"/>
        <v>203753.76</v>
      </c>
      <c r="F28" s="17">
        <f t="shared" si="9"/>
        <v>-77753.760000000009</v>
      </c>
    </row>
    <row r="29" spans="1:6" ht="12.75" customHeight="1" x14ac:dyDescent="0.25">
      <c r="A29" s="13" t="s">
        <v>28</v>
      </c>
      <c r="B29" s="14">
        <v>90000</v>
      </c>
      <c r="C29" s="16">
        <f>sep!E29</f>
        <v>56667.8</v>
      </c>
      <c r="D29" s="16">
        <v>7332</v>
      </c>
      <c r="E29" s="16">
        <f t="shared" si="8"/>
        <v>63999.8</v>
      </c>
      <c r="F29" s="17">
        <f t="shared" si="9"/>
        <v>26000.199999999997</v>
      </c>
    </row>
    <row r="30" spans="1:6" ht="12.75" customHeight="1" x14ac:dyDescent="0.25">
      <c r="A30" s="13" t="s">
        <v>29</v>
      </c>
      <c r="B30" s="14">
        <v>3900</v>
      </c>
      <c r="C30" s="16">
        <f>sep!E30</f>
        <v>4933.16</v>
      </c>
      <c r="D30" s="16"/>
      <c r="E30" s="16">
        <f t="shared" si="8"/>
        <v>4933.16</v>
      </c>
      <c r="F30" s="17">
        <f t="shared" si="9"/>
        <v>-1033.1599999999999</v>
      </c>
    </row>
    <row r="31" spans="1:6" ht="12.75" customHeight="1" x14ac:dyDescent="0.25">
      <c r="A31" s="13" t="s">
        <v>30</v>
      </c>
      <c r="B31" s="14">
        <v>19000</v>
      </c>
      <c r="C31" s="16">
        <f>sep!E31</f>
        <v>0</v>
      </c>
      <c r="D31" s="16">
        <v>57410</v>
      </c>
      <c r="E31" s="16">
        <f t="shared" si="8"/>
        <v>57410</v>
      </c>
      <c r="F31" s="17">
        <f t="shared" si="9"/>
        <v>-38410</v>
      </c>
    </row>
    <row r="32" spans="1:6" ht="12.75" customHeight="1" x14ac:dyDescent="0.25">
      <c r="A32" s="13" t="s">
        <v>31</v>
      </c>
      <c r="B32" s="14">
        <v>130000</v>
      </c>
      <c r="C32" s="16">
        <f>sep!E32</f>
        <v>108110</v>
      </c>
      <c r="D32" s="16">
        <v>15045.8</v>
      </c>
      <c r="E32" s="16">
        <f t="shared" si="8"/>
        <v>123155.8</v>
      </c>
      <c r="F32" s="17">
        <f t="shared" si="9"/>
        <v>6844.1999999999971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sep!E33</f>
        <v>1229524.8799999999</v>
      </c>
      <c r="D33" s="12">
        <f t="shared" ref="D33:F33" si="10">+D34+D36</f>
        <v>44056.829999999994</v>
      </c>
      <c r="E33" s="12">
        <f t="shared" si="10"/>
        <v>1273581.71</v>
      </c>
      <c r="F33" s="12">
        <f t="shared" si="10"/>
        <v>-900381.71000000008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sep!E34</f>
        <v>66317.64</v>
      </c>
      <c r="D34" s="12">
        <f t="shared" ref="D34:F34" si="11">+D35</f>
        <v>11014.99</v>
      </c>
      <c r="E34" s="12">
        <f t="shared" si="11"/>
        <v>77332.63</v>
      </c>
      <c r="F34" s="12">
        <f t="shared" si="11"/>
        <v>7667.3699999999953</v>
      </c>
    </row>
    <row r="35" spans="1:6" ht="12.75" customHeight="1" x14ac:dyDescent="0.25">
      <c r="A35" s="13" t="s">
        <v>34</v>
      </c>
      <c r="B35" s="14">
        <v>85000</v>
      </c>
      <c r="C35" s="16">
        <f>sep!E35</f>
        <v>66317.64</v>
      </c>
      <c r="D35" s="16">
        <v>11014.99</v>
      </c>
      <c r="E35" s="16">
        <f t="shared" ref="E35" si="12">+C35+D35</f>
        <v>77332.63</v>
      </c>
      <c r="F35" s="17">
        <f t="shared" ref="F35" si="13">+B35-E35</f>
        <v>7667.3699999999953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sep!E36</f>
        <v>1163207.24</v>
      </c>
      <c r="D36" s="12">
        <f t="shared" ref="D36:F36" si="14">+SUM(D37:D40)</f>
        <v>33041.839999999997</v>
      </c>
      <c r="E36" s="12">
        <f t="shared" si="14"/>
        <v>1196249.08</v>
      </c>
      <c r="F36" s="12">
        <f t="shared" si="14"/>
        <v>-908049.08000000007</v>
      </c>
    </row>
    <row r="37" spans="1:6" ht="12.75" customHeight="1" x14ac:dyDescent="0.25">
      <c r="A37" s="13" t="s">
        <v>36</v>
      </c>
      <c r="B37" s="14">
        <v>196000</v>
      </c>
      <c r="C37" s="16">
        <f>sep!E37</f>
        <v>220426.99</v>
      </c>
      <c r="D37" s="16">
        <v>9717.2999999999993</v>
      </c>
      <c r="E37" s="16">
        <f t="shared" ref="E37:E40" si="15">+C37+D37</f>
        <v>230144.28999999998</v>
      </c>
      <c r="F37" s="17">
        <f t="shared" ref="F37:F40" si="16">+B37-E37</f>
        <v>-34144.289999999979</v>
      </c>
    </row>
    <row r="38" spans="1:6" ht="12.75" customHeight="1" x14ac:dyDescent="0.25">
      <c r="A38" s="21" t="s">
        <v>37</v>
      </c>
      <c r="B38" s="14">
        <v>30000</v>
      </c>
      <c r="C38" s="16">
        <f>sep!E38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6">
        <f>sep!E39</f>
        <v>906214.42</v>
      </c>
      <c r="D39" s="16">
        <v>74.540000000000006</v>
      </c>
      <c r="E39" s="16">
        <f t="shared" si="15"/>
        <v>906288.96000000008</v>
      </c>
      <c r="F39" s="17">
        <f t="shared" si="16"/>
        <v>-874088.96000000008</v>
      </c>
    </row>
    <row r="40" spans="1:6" ht="12.75" customHeight="1" x14ac:dyDescent="0.25">
      <c r="A40" s="21" t="s">
        <v>39</v>
      </c>
      <c r="B40" s="14">
        <v>30000</v>
      </c>
      <c r="C40" s="16">
        <f>sep!E40</f>
        <v>28935.5</v>
      </c>
      <c r="D40" s="16">
        <v>23250</v>
      </c>
      <c r="E40" s="16">
        <f t="shared" si="15"/>
        <v>52185.5</v>
      </c>
      <c r="F40" s="17">
        <f t="shared" si="16"/>
        <v>-22185.5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sep!E41</f>
        <v>170136.58000000002</v>
      </c>
      <c r="D41" s="12">
        <f t="shared" ref="D41:F41" si="17">+D42+D45</f>
        <v>7517.5</v>
      </c>
      <c r="E41" s="12">
        <f t="shared" si="17"/>
        <v>177654.08000000002</v>
      </c>
      <c r="F41" s="12">
        <f t="shared" si="17"/>
        <v>137345.91999999998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sep!E42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6">
        <f>sep!E43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6">
        <f>sep!E44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sep!E45</f>
        <v>170136.58000000002</v>
      </c>
      <c r="D45" s="12">
        <f t="shared" ref="D45:F45" si="21">+SUM(D46:D47)</f>
        <v>7517.5</v>
      </c>
      <c r="E45" s="12">
        <f t="shared" si="21"/>
        <v>177654.08000000002</v>
      </c>
      <c r="F45" s="12">
        <f t="shared" si="21"/>
        <v>137345.91999999998</v>
      </c>
    </row>
    <row r="46" spans="1:6" ht="12.75" customHeight="1" x14ac:dyDescent="0.25">
      <c r="A46" s="18" t="s">
        <v>45</v>
      </c>
      <c r="B46" s="14">
        <v>265000</v>
      </c>
      <c r="C46" s="16">
        <f>sep!E46</f>
        <v>170136.58000000002</v>
      </c>
      <c r="D46" s="16">
        <v>7517.5</v>
      </c>
      <c r="E46" s="16">
        <f t="shared" ref="E46:E47" si="22">+C46+D46</f>
        <v>177654.08000000002</v>
      </c>
      <c r="F46" s="17">
        <f t="shared" ref="F46:F47" si="23">+B46-E46</f>
        <v>87345.919999999984</v>
      </c>
    </row>
    <row r="47" spans="1:6" ht="12.75" customHeight="1" x14ac:dyDescent="0.25">
      <c r="A47" s="21" t="s">
        <v>46</v>
      </c>
      <c r="B47" s="14">
        <v>50000</v>
      </c>
      <c r="C47" s="16">
        <f>sep!E47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sep!E48</f>
        <v>1601333.0299999998</v>
      </c>
      <c r="D48" s="10">
        <f t="shared" ref="D48:F48" si="24">+SUM(D49:D52)</f>
        <v>185727.05</v>
      </c>
      <c r="E48" s="10">
        <f t="shared" si="24"/>
        <v>1787060.08</v>
      </c>
      <c r="F48" s="10">
        <f t="shared" si="24"/>
        <v>132939.92000000004</v>
      </c>
    </row>
    <row r="49" spans="1:6" ht="12.75" customHeight="1" x14ac:dyDescent="0.25">
      <c r="A49" s="13" t="s">
        <v>48</v>
      </c>
      <c r="B49" s="14">
        <v>0</v>
      </c>
      <c r="C49" s="16">
        <f>sep!E49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6">
        <f>sep!E50</f>
        <v>624062.71</v>
      </c>
      <c r="D50" s="16">
        <v>65299.38</v>
      </c>
      <c r="E50" s="16">
        <f t="shared" si="25"/>
        <v>689362.09</v>
      </c>
      <c r="F50" s="17">
        <f t="shared" si="26"/>
        <v>130637.91000000003</v>
      </c>
    </row>
    <row r="51" spans="1:6" ht="12.75" customHeight="1" x14ac:dyDescent="0.25">
      <c r="A51" s="21" t="s">
        <v>50</v>
      </c>
      <c r="B51" s="14">
        <v>1100000</v>
      </c>
      <c r="C51" s="16">
        <f>sep!E51</f>
        <v>977270.32</v>
      </c>
      <c r="D51" s="16">
        <v>120427.67</v>
      </c>
      <c r="E51" s="16">
        <f t="shared" si="25"/>
        <v>1097697.99</v>
      </c>
      <c r="F51" s="17">
        <f t="shared" si="26"/>
        <v>2302.0100000000093</v>
      </c>
    </row>
    <row r="52" spans="1:6" ht="12.75" customHeight="1" x14ac:dyDescent="0.25">
      <c r="A52" s="21" t="s">
        <v>51</v>
      </c>
      <c r="B52" s="14">
        <v>0</v>
      </c>
      <c r="C52" s="16">
        <f>sep!E52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sep!E53</f>
        <v>119831911.34000002</v>
      </c>
      <c r="D53" s="10">
        <f t="shared" ref="D53:F54" si="27">+D54</f>
        <v>12968515.82</v>
      </c>
      <c r="E53" s="10">
        <f t="shared" si="27"/>
        <v>132800427.16000001</v>
      </c>
      <c r="F53" s="10">
        <f t="shared" si="27"/>
        <v>57944472.839999989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sep!E54</f>
        <v>119831911.34000002</v>
      </c>
      <c r="D54" s="12">
        <f t="shared" si="27"/>
        <v>12968515.82</v>
      </c>
      <c r="E54" s="12">
        <f t="shared" si="27"/>
        <v>132800427.16000001</v>
      </c>
      <c r="F54" s="12">
        <f t="shared" si="27"/>
        <v>57944472.839999989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sep!E55</f>
        <v>119831911.34000002</v>
      </c>
      <c r="D55" s="12">
        <f t="shared" ref="D55:F55" si="28">+SUM(D56:D59)</f>
        <v>12968515.82</v>
      </c>
      <c r="E55" s="12">
        <f t="shared" si="28"/>
        <v>132800427.16000001</v>
      </c>
      <c r="F55" s="12">
        <f t="shared" si="28"/>
        <v>57944472.839999989</v>
      </c>
    </row>
    <row r="56" spans="1:6" ht="12.75" customHeight="1" x14ac:dyDescent="0.25">
      <c r="A56" s="13" t="s">
        <v>56</v>
      </c>
      <c r="B56" s="14">
        <v>189554900</v>
      </c>
      <c r="C56" s="16">
        <f>sep!E56</f>
        <v>118478211.08000001</v>
      </c>
      <c r="D56" s="16">
        <v>12964245.74</v>
      </c>
      <c r="E56" s="16">
        <f t="shared" ref="E56:E59" si="29">+C56+D56</f>
        <v>131442456.82000001</v>
      </c>
      <c r="F56" s="17">
        <f t="shared" ref="F56:F59" si="30">+B56-E56</f>
        <v>58112443.179999992</v>
      </c>
    </row>
    <row r="57" spans="1:6" ht="12.75" customHeight="1" x14ac:dyDescent="0.25">
      <c r="A57" s="13" t="s">
        <v>57</v>
      </c>
      <c r="B57" s="14">
        <v>90000</v>
      </c>
      <c r="C57" s="16">
        <f>sep!E57</f>
        <v>45253.260000000009</v>
      </c>
      <c r="D57" s="16">
        <v>4270.08</v>
      </c>
      <c r="E57" s="16">
        <f t="shared" si="29"/>
        <v>49523.340000000011</v>
      </c>
      <c r="F57" s="17">
        <f t="shared" si="30"/>
        <v>40476.659999999989</v>
      </c>
    </row>
    <row r="58" spans="1:6" ht="12.75" customHeight="1" x14ac:dyDescent="0.25">
      <c r="A58" s="13" t="s">
        <v>58</v>
      </c>
      <c r="B58" s="14">
        <v>100000</v>
      </c>
      <c r="C58" s="16">
        <f>sep!E58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6">
        <f>sep!E59</f>
        <v>1308447</v>
      </c>
      <c r="D59" s="16"/>
      <c r="E59" s="16">
        <f t="shared" si="29"/>
        <v>1308447</v>
      </c>
      <c r="F59" s="17">
        <f t="shared" si="30"/>
        <v>-308447</v>
      </c>
    </row>
    <row r="60" spans="1:6" ht="12.75" customHeight="1" x14ac:dyDescent="0.25">
      <c r="A60" s="9"/>
      <c r="B60" s="14"/>
      <c r="C60" s="16">
        <f>sep!E60</f>
        <v>0</v>
      </c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sep!E61</f>
        <v>15081789.859999999</v>
      </c>
      <c r="D61" s="12">
        <f t="shared" ref="D61:F61" si="31">+D62+D64</f>
        <v>0</v>
      </c>
      <c r="E61" s="12">
        <f t="shared" si="31"/>
        <v>15081789.859999999</v>
      </c>
      <c r="F61" s="12">
        <f t="shared" si="31"/>
        <v>8883475.1400000006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sep!E62</f>
        <v>12376</v>
      </c>
      <c r="D62" s="12">
        <f t="shared" ref="D62:F62" si="32">+D63</f>
        <v>0</v>
      </c>
      <c r="E62" s="12">
        <f t="shared" si="32"/>
        <v>12376</v>
      </c>
      <c r="F62" s="12">
        <f t="shared" si="32"/>
        <v>357624</v>
      </c>
    </row>
    <row r="63" spans="1:6" ht="12.75" customHeight="1" x14ac:dyDescent="0.25">
      <c r="A63" s="21" t="s">
        <v>61</v>
      </c>
      <c r="B63" s="14">
        <v>370000</v>
      </c>
      <c r="C63" s="16">
        <f>sep!E63</f>
        <v>12376</v>
      </c>
      <c r="D63" s="16"/>
      <c r="E63" s="16">
        <f t="shared" ref="E63" si="33">+C63+D63</f>
        <v>12376</v>
      </c>
      <c r="F63" s="17">
        <f t="shared" ref="F63" si="34">+B63-E63</f>
        <v>357624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sep!E64</f>
        <v>15069413.859999999</v>
      </c>
      <c r="D64" s="12">
        <f t="shared" ref="D64:F64" si="35">+D65+D70</f>
        <v>0</v>
      </c>
      <c r="E64" s="12">
        <f t="shared" si="35"/>
        <v>15069413.859999999</v>
      </c>
      <c r="F64" s="12">
        <f t="shared" si="35"/>
        <v>8525851.1400000006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sep!E65</f>
        <v>10434426.1</v>
      </c>
      <c r="D65" s="12">
        <f t="shared" ref="D65:F65" si="36">+SUM(D66:D69)</f>
        <v>0</v>
      </c>
      <c r="E65" s="12">
        <f t="shared" si="36"/>
        <v>10434426.1</v>
      </c>
      <c r="F65" s="12">
        <f t="shared" si="36"/>
        <v>4834276.9000000004</v>
      </c>
    </row>
    <row r="66" spans="1:6" ht="12.75" customHeight="1" x14ac:dyDescent="0.25">
      <c r="A66" s="13" t="s">
        <v>64</v>
      </c>
      <c r="B66" s="14">
        <v>1000000</v>
      </c>
      <c r="C66" s="16">
        <f>sep!E66</f>
        <v>639959.09000000008</v>
      </c>
      <c r="D66" s="16"/>
      <c r="E66" s="16">
        <f t="shared" ref="E66:E69" si="37">+C66+D66</f>
        <v>639959.09000000008</v>
      </c>
      <c r="F66" s="17">
        <f t="shared" ref="F66:F69" si="38">+B66-E66</f>
        <v>360040.90999999992</v>
      </c>
    </row>
    <row r="67" spans="1:6" ht="12.75" customHeight="1" x14ac:dyDescent="0.25">
      <c r="A67" s="32" t="s">
        <v>74</v>
      </c>
      <c r="B67" s="14">
        <v>1000000</v>
      </c>
      <c r="C67" s="16">
        <f>sep!E67</f>
        <v>208000</v>
      </c>
      <c r="D67" s="16"/>
      <c r="E67" s="16">
        <f t="shared" si="37"/>
        <v>208000</v>
      </c>
      <c r="F67" s="17">
        <f t="shared" si="38"/>
        <v>792000</v>
      </c>
    </row>
    <row r="68" spans="1:6" ht="12.75" customHeight="1" x14ac:dyDescent="0.25">
      <c r="A68" s="32" t="s">
        <v>75</v>
      </c>
      <c r="B68" s="14">
        <v>7268703</v>
      </c>
      <c r="C68" s="16">
        <f>sep!E68</f>
        <v>9586467.0099999998</v>
      </c>
      <c r="D68" s="16"/>
      <c r="E68" s="16">
        <f t="shared" si="37"/>
        <v>9586467.0099999998</v>
      </c>
      <c r="F68" s="17">
        <f t="shared" si="38"/>
        <v>-2317764.0099999998</v>
      </c>
    </row>
    <row r="69" spans="1:6" ht="12.75" customHeight="1" x14ac:dyDescent="0.25">
      <c r="A69" s="32" t="s">
        <v>73</v>
      </c>
      <c r="B69" s="14">
        <v>6000000</v>
      </c>
      <c r="C69" s="16">
        <f>sep!E69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sep!E70</f>
        <v>4634987.7600000007</v>
      </c>
      <c r="D70" s="12">
        <f t="shared" ref="D70:F70" si="39">+D71</f>
        <v>0</v>
      </c>
      <c r="E70" s="12">
        <f t="shared" si="39"/>
        <v>4634987.7600000007</v>
      </c>
      <c r="F70" s="12">
        <f t="shared" si="39"/>
        <v>3691574.2399999993</v>
      </c>
    </row>
    <row r="71" spans="1:6" ht="12.75" customHeight="1" x14ac:dyDescent="0.25">
      <c r="A71" s="21" t="s">
        <v>66</v>
      </c>
      <c r="B71" s="14">
        <v>8326562</v>
      </c>
      <c r="C71" s="16">
        <f>sep!E71</f>
        <v>4634987.7600000007</v>
      </c>
      <c r="D71" s="16"/>
      <c r="E71" s="16">
        <f t="shared" ref="E71" si="40">+C71+D71</f>
        <v>4634987.7600000007</v>
      </c>
      <c r="F71" s="17">
        <f t="shared" ref="F71" si="41">+B71-E71</f>
        <v>3691574.2399999993</v>
      </c>
    </row>
    <row r="72" spans="1:6" ht="12.75" customHeight="1" x14ac:dyDescent="0.25">
      <c r="A72" s="13"/>
      <c r="B72" s="14"/>
      <c r="C72" s="16">
        <f>sep!E72</f>
        <v>0</v>
      </c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sep!E73</f>
        <v>3040</v>
      </c>
      <c r="D73" s="12">
        <f t="shared" ref="D73:F74" si="42">+D74</f>
        <v>0</v>
      </c>
      <c r="E73" s="12">
        <f t="shared" si="42"/>
        <v>3040</v>
      </c>
      <c r="F73" s="12">
        <f t="shared" si="42"/>
        <v>3996960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sep!E74</f>
        <v>3040</v>
      </c>
      <c r="D74" s="12">
        <f t="shared" si="42"/>
        <v>0</v>
      </c>
      <c r="E74" s="12">
        <f t="shared" si="42"/>
        <v>3040</v>
      </c>
      <c r="F74" s="12">
        <f t="shared" si="42"/>
        <v>3996960</v>
      </c>
    </row>
    <row r="75" spans="1:6" ht="12.75" customHeight="1" thickBot="1" x14ac:dyDescent="0.3">
      <c r="A75" s="21" t="s">
        <v>69</v>
      </c>
      <c r="B75" s="25">
        <v>4000000</v>
      </c>
      <c r="C75" s="16">
        <f>sep!E75</f>
        <v>3040</v>
      </c>
      <c r="D75" s="16"/>
      <c r="E75" s="16">
        <f t="shared" ref="E75" si="43">+C75+D75</f>
        <v>3040</v>
      </c>
      <c r="F75" s="17">
        <f t="shared" ref="F75" si="44">+B75-E75</f>
        <v>3996960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sep!E76</f>
        <v>141387448.89000002</v>
      </c>
      <c r="D76" s="27">
        <f t="shared" ref="D76:F76" si="45">+D9+D61+D73</f>
        <v>13450817.34</v>
      </c>
      <c r="E76" s="27">
        <f t="shared" si="45"/>
        <v>154838266.23000002</v>
      </c>
      <c r="F76" s="27">
        <f t="shared" si="45"/>
        <v>70727998.769999981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7A128-D5EE-4808-9935-E33AC183E294}">
  <sheetPr syncVertical="1" syncRef="A55" transitionEvaluation="1"/>
  <dimension ref="A1:F84"/>
  <sheetViews>
    <sheetView topLeftCell="A55" zoomScale="120" zoomScaleNormal="120" workbookViewId="0">
      <selection activeCell="D81" sqref="D81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85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oct!E9</f>
        <v>139753436.37</v>
      </c>
      <c r="D9" s="7">
        <f t="shared" ref="D9:F9" si="0">+D10+D48+D53</f>
        <v>13877160.58</v>
      </c>
      <c r="E9" s="7">
        <f t="shared" si="0"/>
        <v>153630596.94999999</v>
      </c>
      <c r="F9" s="7">
        <f t="shared" si="0"/>
        <v>43970403.050000004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oct!E10</f>
        <v>5165949.13</v>
      </c>
      <c r="D10" s="10">
        <f t="shared" ref="D10:F10" si="1">+D11+D33+D41</f>
        <v>427528.74</v>
      </c>
      <c r="E10" s="10">
        <f t="shared" si="1"/>
        <v>5593477.8700000001</v>
      </c>
      <c r="F10" s="10">
        <f t="shared" si="1"/>
        <v>-657377.87000000046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oct!E11</f>
        <v>3714713.34</v>
      </c>
      <c r="D11" s="12">
        <f t="shared" ref="D11:F11" si="2">+D12+D14+D25</f>
        <v>275938.17</v>
      </c>
      <c r="E11" s="12">
        <f t="shared" si="2"/>
        <v>3990651.5100000002</v>
      </c>
      <c r="F11" s="12">
        <f t="shared" si="2"/>
        <v>257248.48999999976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oct!E12</f>
        <v>2015858.81</v>
      </c>
      <c r="D12" s="12">
        <f t="shared" ref="D12:F12" si="3">+D13</f>
        <v>120656.91</v>
      </c>
      <c r="E12" s="12">
        <f t="shared" si="3"/>
        <v>2136515.7200000002</v>
      </c>
      <c r="F12" s="12">
        <f t="shared" si="3"/>
        <v>-110515.7200000002</v>
      </c>
    </row>
    <row r="13" spans="1:6" ht="12.75" customHeight="1" x14ac:dyDescent="0.25">
      <c r="A13" s="13" t="s">
        <v>12</v>
      </c>
      <c r="B13" s="14">
        <v>2026000</v>
      </c>
      <c r="C13" s="16">
        <f>oct!E13</f>
        <v>2015858.81</v>
      </c>
      <c r="D13" s="16">
        <v>120656.91</v>
      </c>
      <c r="E13" s="16">
        <f>+C13+D13</f>
        <v>2136515.7200000002</v>
      </c>
      <c r="F13" s="17">
        <f>+B13-E13</f>
        <v>-110515.7200000002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oct!E14</f>
        <v>1234059.5099999998</v>
      </c>
      <c r="D14" s="12">
        <f t="shared" ref="D14:F14" si="4">+SUM(D15:D24)</f>
        <v>45953.259999999995</v>
      </c>
      <c r="E14" s="12">
        <f t="shared" si="4"/>
        <v>1280012.77</v>
      </c>
      <c r="F14" s="12">
        <f t="shared" si="4"/>
        <v>545987.23</v>
      </c>
    </row>
    <row r="15" spans="1:6" ht="12.75" customHeight="1" x14ac:dyDescent="0.25">
      <c r="A15" s="18" t="s">
        <v>14</v>
      </c>
      <c r="B15" s="14">
        <v>327000</v>
      </c>
      <c r="C15" s="16">
        <f>oct!E15</f>
        <v>226294.28000000003</v>
      </c>
      <c r="D15" s="16">
        <v>7607.92</v>
      </c>
      <c r="E15" s="16">
        <f t="shared" ref="E15:E24" si="5">+C15+D15</f>
        <v>233902.20000000004</v>
      </c>
      <c r="F15" s="17">
        <f t="shared" ref="F15:F24" si="6">+B15-E15</f>
        <v>93097.799999999959</v>
      </c>
    </row>
    <row r="16" spans="1:6" ht="12.75" customHeight="1" x14ac:dyDescent="0.25">
      <c r="A16" s="18" t="s">
        <v>15</v>
      </c>
      <c r="B16" s="14">
        <v>310000</v>
      </c>
      <c r="C16" s="16">
        <f>oct!E16</f>
        <v>200192.47</v>
      </c>
      <c r="D16" s="16">
        <v>8729.5</v>
      </c>
      <c r="E16" s="16">
        <f t="shared" si="5"/>
        <v>208921.97</v>
      </c>
      <c r="F16" s="17">
        <f t="shared" si="6"/>
        <v>101078.03</v>
      </c>
    </row>
    <row r="17" spans="1:6" ht="12.75" customHeight="1" x14ac:dyDescent="0.25">
      <c r="A17" s="18" t="s">
        <v>16</v>
      </c>
      <c r="B17" s="14">
        <v>33000</v>
      </c>
      <c r="C17" s="16">
        <f>oct!E17</f>
        <v>19961.099999999999</v>
      </c>
      <c r="D17" s="16">
        <v>360</v>
      </c>
      <c r="E17" s="16">
        <f t="shared" si="5"/>
        <v>20321.099999999999</v>
      </c>
      <c r="F17" s="17">
        <f t="shared" si="6"/>
        <v>12678.900000000001</v>
      </c>
    </row>
    <row r="18" spans="1:6" ht="12.75" customHeight="1" x14ac:dyDescent="0.25">
      <c r="A18" s="18" t="s">
        <v>17</v>
      </c>
      <c r="B18" s="14">
        <v>220000</v>
      </c>
      <c r="C18" s="16">
        <f>oct!E18</f>
        <v>161145.4</v>
      </c>
      <c r="D18" s="16">
        <v>6887.92</v>
      </c>
      <c r="E18" s="16">
        <f t="shared" si="5"/>
        <v>168033.32</v>
      </c>
      <c r="F18" s="17">
        <f t="shared" si="6"/>
        <v>51966.679999999993</v>
      </c>
    </row>
    <row r="19" spans="1:6" ht="12.75" customHeight="1" x14ac:dyDescent="0.25">
      <c r="A19" s="13" t="s">
        <v>18</v>
      </c>
      <c r="B19" s="14">
        <v>738000</v>
      </c>
      <c r="C19" s="16">
        <f>oct!E19</f>
        <v>505847.99000000005</v>
      </c>
      <c r="D19" s="16">
        <v>13932</v>
      </c>
      <c r="E19" s="16">
        <f t="shared" si="5"/>
        <v>519779.99000000005</v>
      </c>
      <c r="F19" s="17">
        <f t="shared" si="6"/>
        <v>218220.00999999995</v>
      </c>
    </row>
    <row r="20" spans="1:6" ht="12.75" customHeight="1" x14ac:dyDescent="0.25">
      <c r="A20" s="18" t="s">
        <v>19</v>
      </c>
      <c r="B20" s="14">
        <v>220000</v>
      </c>
      <c r="C20" s="16">
        <f>oct!E20</f>
        <v>161145.4</v>
      </c>
      <c r="D20" s="16">
        <v>6887.92</v>
      </c>
      <c r="E20" s="16">
        <f t="shared" si="5"/>
        <v>168033.32</v>
      </c>
      <c r="F20" s="17">
        <f t="shared" si="6"/>
        <v>51966.679999999993</v>
      </c>
    </row>
    <row r="21" spans="1:6" ht="12.75" customHeight="1" x14ac:dyDescent="0.25">
      <c r="A21" s="13" t="s">
        <v>20</v>
      </c>
      <c r="B21" s="14">
        <v>50000</v>
      </c>
      <c r="C21" s="16">
        <f>oct!E21</f>
        <v>4971.8999999999996</v>
      </c>
      <c r="D21" s="16">
        <v>273</v>
      </c>
      <c r="E21" s="16">
        <f t="shared" si="5"/>
        <v>5244.9</v>
      </c>
      <c r="F21" s="17">
        <f t="shared" si="6"/>
        <v>44755.1</v>
      </c>
    </row>
    <row r="22" spans="1:6" ht="12.75" customHeight="1" x14ac:dyDescent="0.25">
      <c r="A22" s="13" t="s">
        <v>21</v>
      </c>
      <c r="B22" s="14">
        <v>28000</v>
      </c>
      <c r="C22" s="16">
        <f>oct!E22</f>
        <v>67868.48000000001</v>
      </c>
      <c r="D22" s="16">
        <v>1275</v>
      </c>
      <c r="E22" s="16">
        <f t="shared" si="5"/>
        <v>69143.48000000001</v>
      </c>
      <c r="F22" s="17">
        <f t="shared" si="6"/>
        <v>-41143.48000000001</v>
      </c>
    </row>
    <row r="23" spans="1:6" ht="12.75" customHeight="1" x14ac:dyDescent="0.25">
      <c r="A23" s="13" t="s">
        <v>22</v>
      </c>
      <c r="B23" s="14">
        <v>109000</v>
      </c>
      <c r="C23" s="16">
        <f>oct!E23</f>
        <v>83792.31</v>
      </c>
      <c r="D23" s="16"/>
      <c r="E23" s="16">
        <f t="shared" si="5"/>
        <v>83792.31</v>
      </c>
      <c r="F23" s="17">
        <f t="shared" si="6"/>
        <v>25207.690000000002</v>
      </c>
    </row>
    <row r="24" spans="1:6" ht="12.75" customHeight="1" x14ac:dyDescent="0.25">
      <c r="A24" s="13" t="s">
        <v>23</v>
      </c>
      <c r="B24" s="14">
        <v>-209000</v>
      </c>
      <c r="C24" s="16">
        <f>oct!E24</f>
        <v>-197159.82</v>
      </c>
      <c r="D24" s="16"/>
      <c r="E24" s="16">
        <f t="shared" si="5"/>
        <v>-197159.82</v>
      </c>
      <c r="F24" s="17">
        <f t="shared" si="6"/>
        <v>-11840.179999999993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oct!E25</f>
        <v>464795.01999999996</v>
      </c>
      <c r="D25" s="12">
        <f t="shared" ref="D25:F25" si="7">+SUM(D26:D32)</f>
        <v>109328</v>
      </c>
      <c r="E25" s="12">
        <f t="shared" si="7"/>
        <v>574123.02</v>
      </c>
      <c r="F25" s="12">
        <f t="shared" si="7"/>
        <v>-178223.02000000002</v>
      </c>
    </row>
    <row r="26" spans="1:6" ht="12.75" customHeight="1" x14ac:dyDescent="0.25">
      <c r="A26" s="13" t="s">
        <v>25</v>
      </c>
      <c r="B26" s="14">
        <v>22000</v>
      </c>
      <c r="C26" s="16">
        <f>oct!E26</f>
        <v>11542.5</v>
      </c>
      <c r="D26" s="16">
        <v>3000</v>
      </c>
      <c r="E26" s="16">
        <f t="shared" ref="E26:E32" si="8">+C26+D26</f>
        <v>14542.5</v>
      </c>
      <c r="F26" s="17">
        <f t="shared" ref="F26:F32" si="9">+B26-E26</f>
        <v>7457.5</v>
      </c>
    </row>
    <row r="27" spans="1:6" ht="12.75" customHeight="1" x14ac:dyDescent="0.25">
      <c r="A27" s="13" t="s">
        <v>26</v>
      </c>
      <c r="B27" s="14">
        <v>5000</v>
      </c>
      <c r="C27" s="16">
        <f>oct!E27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6">
        <f>oct!E28</f>
        <v>203753.76</v>
      </c>
      <c r="D28" s="16">
        <v>12000</v>
      </c>
      <c r="E28" s="16">
        <f t="shared" si="8"/>
        <v>215753.76</v>
      </c>
      <c r="F28" s="17">
        <f t="shared" si="9"/>
        <v>-89753.760000000009</v>
      </c>
    </row>
    <row r="29" spans="1:6" ht="12.75" customHeight="1" x14ac:dyDescent="0.25">
      <c r="A29" s="13" t="s">
        <v>28</v>
      </c>
      <c r="B29" s="14">
        <v>90000</v>
      </c>
      <c r="C29" s="16">
        <f>oct!E29</f>
        <v>63999.8</v>
      </c>
      <c r="D29" s="16">
        <v>10672</v>
      </c>
      <c r="E29" s="16">
        <f t="shared" si="8"/>
        <v>74671.8</v>
      </c>
      <c r="F29" s="17">
        <f t="shared" si="9"/>
        <v>15328.199999999997</v>
      </c>
    </row>
    <row r="30" spans="1:6" ht="12.75" customHeight="1" x14ac:dyDescent="0.25">
      <c r="A30" s="13" t="s">
        <v>29</v>
      </c>
      <c r="B30" s="14">
        <v>3900</v>
      </c>
      <c r="C30" s="16">
        <f>oct!E30</f>
        <v>4933.16</v>
      </c>
      <c r="D30" s="16"/>
      <c r="E30" s="16">
        <f t="shared" si="8"/>
        <v>4933.16</v>
      </c>
      <c r="F30" s="17">
        <f t="shared" si="9"/>
        <v>-1033.1599999999999</v>
      </c>
    </row>
    <row r="31" spans="1:6" ht="12.75" customHeight="1" x14ac:dyDescent="0.25">
      <c r="A31" s="13" t="s">
        <v>30</v>
      </c>
      <c r="B31" s="14">
        <v>19000</v>
      </c>
      <c r="C31" s="16">
        <f>oct!E31</f>
        <v>57410</v>
      </c>
      <c r="D31" s="16">
        <v>60016</v>
      </c>
      <c r="E31" s="16">
        <f t="shared" si="8"/>
        <v>117426</v>
      </c>
      <c r="F31" s="17">
        <f t="shared" si="9"/>
        <v>-98426</v>
      </c>
    </row>
    <row r="32" spans="1:6" ht="12.75" customHeight="1" x14ac:dyDescent="0.25">
      <c r="A32" s="13" t="s">
        <v>31</v>
      </c>
      <c r="B32" s="14">
        <v>130000</v>
      </c>
      <c r="C32" s="16">
        <f>oct!E32</f>
        <v>123155.8</v>
      </c>
      <c r="D32" s="16">
        <v>23640</v>
      </c>
      <c r="E32" s="16">
        <f t="shared" si="8"/>
        <v>146795.79999999999</v>
      </c>
      <c r="F32" s="17">
        <f t="shared" si="9"/>
        <v>-16795.799999999988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oct!E33</f>
        <v>1273581.71</v>
      </c>
      <c r="D33" s="12">
        <f t="shared" ref="D33:F33" si="10">+D34+D36</f>
        <v>141863.49</v>
      </c>
      <c r="E33" s="12">
        <f t="shared" si="10"/>
        <v>1415445.2</v>
      </c>
      <c r="F33" s="12">
        <f t="shared" si="10"/>
        <v>-1042245.2000000002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oct!E34</f>
        <v>77332.63</v>
      </c>
      <c r="D34" s="12">
        <f t="shared" ref="D34:F34" si="11">+D35</f>
        <v>16422.28</v>
      </c>
      <c r="E34" s="12">
        <f t="shared" si="11"/>
        <v>93754.91</v>
      </c>
      <c r="F34" s="12">
        <f t="shared" si="11"/>
        <v>-8754.9100000000035</v>
      </c>
    </row>
    <row r="35" spans="1:6" ht="12.75" customHeight="1" x14ac:dyDescent="0.25">
      <c r="A35" s="13" t="s">
        <v>34</v>
      </c>
      <c r="B35" s="14">
        <v>85000</v>
      </c>
      <c r="C35" s="16">
        <f>oct!E35</f>
        <v>77332.63</v>
      </c>
      <c r="D35" s="16">
        <v>16422.28</v>
      </c>
      <c r="E35" s="16">
        <f t="shared" ref="E35" si="12">+C35+D35</f>
        <v>93754.91</v>
      </c>
      <c r="F35" s="17">
        <f t="shared" ref="F35" si="13">+B35-E35</f>
        <v>-8754.9100000000035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oct!E36</f>
        <v>1196249.08</v>
      </c>
      <c r="D36" s="12">
        <f t="shared" ref="D36:F36" si="14">+SUM(D37:D40)</f>
        <v>125441.21</v>
      </c>
      <c r="E36" s="12">
        <f t="shared" si="14"/>
        <v>1321690.29</v>
      </c>
      <c r="F36" s="12">
        <f t="shared" si="14"/>
        <v>-1033490.2900000002</v>
      </c>
    </row>
    <row r="37" spans="1:6" ht="12.75" customHeight="1" x14ac:dyDescent="0.25">
      <c r="A37" s="13" t="s">
        <v>36</v>
      </c>
      <c r="B37" s="14">
        <v>196000</v>
      </c>
      <c r="C37" s="16">
        <f>oct!E37</f>
        <v>230144.28999999998</v>
      </c>
      <c r="D37" s="16">
        <v>11110.27</v>
      </c>
      <c r="E37" s="16">
        <f t="shared" ref="E37:E40" si="15">+C37+D37</f>
        <v>241254.55999999997</v>
      </c>
      <c r="F37" s="17">
        <f t="shared" ref="F37:F40" si="16">+B37-E37</f>
        <v>-45254.559999999969</v>
      </c>
    </row>
    <row r="38" spans="1:6" ht="12.75" customHeight="1" x14ac:dyDescent="0.25">
      <c r="A38" s="21" t="s">
        <v>37</v>
      </c>
      <c r="B38" s="14">
        <v>30000</v>
      </c>
      <c r="C38" s="16">
        <f>oct!E38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6">
        <f>oct!E39</f>
        <v>906288.96000000008</v>
      </c>
      <c r="D39" s="16">
        <v>114330.94</v>
      </c>
      <c r="E39" s="16">
        <f t="shared" si="15"/>
        <v>1020619.9000000001</v>
      </c>
      <c r="F39" s="17">
        <f t="shared" si="16"/>
        <v>-988419.90000000014</v>
      </c>
    </row>
    <row r="40" spans="1:6" ht="12.75" customHeight="1" x14ac:dyDescent="0.25">
      <c r="A40" s="21" t="s">
        <v>39</v>
      </c>
      <c r="B40" s="14">
        <v>30000</v>
      </c>
      <c r="C40" s="16">
        <f>oct!E40</f>
        <v>52185.5</v>
      </c>
      <c r="D40" s="16"/>
      <c r="E40" s="16">
        <f t="shared" si="15"/>
        <v>52185.5</v>
      </c>
      <c r="F40" s="17">
        <f t="shared" si="16"/>
        <v>-22185.5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oct!E41</f>
        <v>177654.08000000002</v>
      </c>
      <c r="D41" s="12">
        <f t="shared" ref="D41:F41" si="17">+D42+D45</f>
        <v>9727.08</v>
      </c>
      <c r="E41" s="12">
        <f t="shared" si="17"/>
        <v>187381.16</v>
      </c>
      <c r="F41" s="12">
        <f t="shared" si="17"/>
        <v>127618.84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oct!E42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6">
        <f>oct!E43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6">
        <f>oct!E44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oct!E45</f>
        <v>177654.08000000002</v>
      </c>
      <c r="D45" s="12">
        <f t="shared" ref="D45:F45" si="21">+SUM(D46:D47)</f>
        <v>9727.08</v>
      </c>
      <c r="E45" s="12">
        <f t="shared" si="21"/>
        <v>187381.16</v>
      </c>
      <c r="F45" s="12">
        <f t="shared" si="21"/>
        <v>127618.84</v>
      </c>
    </row>
    <row r="46" spans="1:6" ht="12.75" customHeight="1" x14ac:dyDescent="0.25">
      <c r="A46" s="18" t="s">
        <v>45</v>
      </c>
      <c r="B46" s="14">
        <v>265000</v>
      </c>
      <c r="C46" s="16">
        <f>oct!E46</f>
        <v>177654.08000000002</v>
      </c>
      <c r="D46" s="16">
        <v>9727.08</v>
      </c>
      <c r="E46" s="16">
        <f t="shared" ref="E46:E47" si="22">+C46+D46</f>
        <v>187381.16</v>
      </c>
      <c r="F46" s="17">
        <f t="shared" ref="F46:F47" si="23">+B46-E46</f>
        <v>77618.84</v>
      </c>
    </row>
    <row r="47" spans="1:6" ht="12.75" customHeight="1" x14ac:dyDescent="0.25">
      <c r="A47" s="21" t="s">
        <v>46</v>
      </c>
      <c r="B47" s="14">
        <v>50000</v>
      </c>
      <c r="C47" s="16">
        <f>oct!E47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oct!E48</f>
        <v>1787060.08</v>
      </c>
      <c r="D48" s="10">
        <f t="shared" ref="D48:F48" si="24">+SUM(D49:D52)</f>
        <v>178259.26</v>
      </c>
      <c r="E48" s="10">
        <f t="shared" si="24"/>
        <v>1965319.3399999999</v>
      </c>
      <c r="F48" s="10">
        <f t="shared" si="24"/>
        <v>-45319.339999999851</v>
      </c>
    </row>
    <row r="49" spans="1:6" ht="12.75" customHeight="1" x14ac:dyDescent="0.25">
      <c r="A49" s="13" t="s">
        <v>48</v>
      </c>
      <c r="B49" s="14">
        <v>0</v>
      </c>
      <c r="C49" s="16">
        <f>oct!E49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6">
        <f>oct!E50</f>
        <v>689362.09</v>
      </c>
      <c r="D50" s="16">
        <v>60631.61</v>
      </c>
      <c r="E50" s="16">
        <f t="shared" si="25"/>
        <v>749993.7</v>
      </c>
      <c r="F50" s="17">
        <f t="shared" si="26"/>
        <v>70006.300000000047</v>
      </c>
    </row>
    <row r="51" spans="1:6" ht="12.75" customHeight="1" x14ac:dyDescent="0.25">
      <c r="A51" s="21" t="s">
        <v>50</v>
      </c>
      <c r="B51" s="14">
        <v>1100000</v>
      </c>
      <c r="C51" s="16">
        <f>oct!E51</f>
        <v>1097697.99</v>
      </c>
      <c r="D51" s="16">
        <v>117627.65</v>
      </c>
      <c r="E51" s="16">
        <f t="shared" si="25"/>
        <v>1215325.6399999999</v>
      </c>
      <c r="F51" s="17">
        <f t="shared" si="26"/>
        <v>-115325.6399999999</v>
      </c>
    </row>
    <row r="52" spans="1:6" ht="12.75" customHeight="1" x14ac:dyDescent="0.25">
      <c r="A52" s="21" t="s">
        <v>51</v>
      </c>
      <c r="B52" s="14">
        <v>0</v>
      </c>
      <c r="C52" s="16">
        <f>oct!E52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oct!E53</f>
        <v>132800427.16000001</v>
      </c>
      <c r="D53" s="10">
        <f t="shared" ref="D53:F54" si="27">+D54</f>
        <v>13271372.58</v>
      </c>
      <c r="E53" s="10">
        <f t="shared" si="27"/>
        <v>146071799.73999998</v>
      </c>
      <c r="F53" s="10">
        <f t="shared" si="27"/>
        <v>44673100.260000005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oct!E54</f>
        <v>132800427.16000001</v>
      </c>
      <c r="D54" s="12">
        <f t="shared" si="27"/>
        <v>13271372.58</v>
      </c>
      <c r="E54" s="12">
        <f t="shared" si="27"/>
        <v>146071799.73999998</v>
      </c>
      <c r="F54" s="12">
        <f t="shared" si="27"/>
        <v>44673100.260000005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oct!E55</f>
        <v>132800427.16000001</v>
      </c>
      <c r="D55" s="12">
        <f t="shared" ref="D55:F55" si="28">+SUM(D56:D59)</f>
        <v>13271372.58</v>
      </c>
      <c r="E55" s="12">
        <f t="shared" si="28"/>
        <v>146071799.73999998</v>
      </c>
      <c r="F55" s="12">
        <f t="shared" si="28"/>
        <v>44673100.260000005</v>
      </c>
    </row>
    <row r="56" spans="1:6" ht="12.75" customHeight="1" x14ac:dyDescent="0.25">
      <c r="A56" s="13" t="s">
        <v>56</v>
      </c>
      <c r="B56" s="14">
        <v>189554900</v>
      </c>
      <c r="C56" s="16">
        <f>oct!E56</f>
        <v>131442456.82000001</v>
      </c>
      <c r="D56" s="16">
        <v>13267102.5</v>
      </c>
      <c r="E56" s="16">
        <f t="shared" ref="E56:E59" si="29">+C56+D56</f>
        <v>144709559.31999999</v>
      </c>
      <c r="F56" s="17">
        <f t="shared" ref="F56:F59" si="30">+B56-E56</f>
        <v>44845340.680000007</v>
      </c>
    </row>
    <row r="57" spans="1:6" ht="12.75" customHeight="1" x14ac:dyDescent="0.25">
      <c r="A57" s="13" t="s">
        <v>57</v>
      </c>
      <c r="B57" s="14">
        <v>90000</v>
      </c>
      <c r="C57" s="16">
        <f>oct!E57</f>
        <v>49523.340000000011</v>
      </c>
      <c r="D57" s="16">
        <v>4270.08</v>
      </c>
      <c r="E57" s="16">
        <f t="shared" si="29"/>
        <v>53793.420000000013</v>
      </c>
      <c r="F57" s="17">
        <f t="shared" si="30"/>
        <v>36206.579999999987</v>
      </c>
    </row>
    <row r="58" spans="1:6" ht="12.75" customHeight="1" x14ac:dyDescent="0.25">
      <c r="A58" s="13" t="s">
        <v>58</v>
      </c>
      <c r="B58" s="14">
        <v>100000</v>
      </c>
      <c r="C58" s="16">
        <f>oct!E58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6">
        <f>oct!E59</f>
        <v>1308447</v>
      </c>
      <c r="D59" s="16"/>
      <c r="E59" s="16">
        <f t="shared" si="29"/>
        <v>1308447</v>
      </c>
      <c r="F59" s="17">
        <f t="shared" si="30"/>
        <v>-308447</v>
      </c>
    </row>
    <row r="60" spans="1:6" ht="12.75" customHeight="1" x14ac:dyDescent="0.25">
      <c r="A60" s="9"/>
      <c r="B60" s="14"/>
      <c r="C60" s="16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oct!E61</f>
        <v>15081789.859999999</v>
      </c>
      <c r="D61" s="12">
        <f t="shared" ref="D61:F61" si="31">+D62+D64</f>
        <v>1760374.46</v>
      </c>
      <c r="E61" s="12">
        <f t="shared" si="31"/>
        <v>16842164.32</v>
      </c>
      <c r="F61" s="12">
        <f t="shared" si="31"/>
        <v>7123100.6799999997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oct!E62</f>
        <v>12376</v>
      </c>
      <c r="D62" s="12">
        <f t="shared" ref="D62:F62" si="32">+D63</f>
        <v>0</v>
      </c>
      <c r="E62" s="12">
        <f t="shared" si="32"/>
        <v>12376</v>
      </c>
      <c r="F62" s="12">
        <f t="shared" si="32"/>
        <v>357624</v>
      </c>
    </row>
    <row r="63" spans="1:6" ht="12.75" customHeight="1" x14ac:dyDescent="0.25">
      <c r="A63" s="21" t="s">
        <v>61</v>
      </c>
      <c r="B63" s="14">
        <v>370000</v>
      </c>
      <c r="C63" s="16">
        <f>oct!E63</f>
        <v>12376</v>
      </c>
      <c r="D63" s="16"/>
      <c r="E63" s="16">
        <f t="shared" ref="E63" si="33">+C63+D63</f>
        <v>12376</v>
      </c>
      <c r="F63" s="17">
        <f t="shared" ref="F63" si="34">+B63-E63</f>
        <v>357624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oct!E64</f>
        <v>15069413.859999999</v>
      </c>
      <c r="D64" s="12">
        <f t="shared" ref="D64:F64" si="35">+D65+D70</f>
        <v>1760374.46</v>
      </c>
      <c r="E64" s="12">
        <f t="shared" si="35"/>
        <v>16829788.32</v>
      </c>
      <c r="F64" s="12">
        <f t="shared" si="35"/>
        <v>6765476.6799999997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oct!E65</f>
        <v>10434426.1</v>
      </c>
      <c r="D65" s="12">
        <f t="shared" ref="D65:F65" si="36">+SUM(D66:D69)</f>
        <v>0</v>
      </c>
      <c r="E65" s="12">
        <f t="shared" si="36"/>
        <v>10434426.1</v>
      </c>
      <c r="F65" s="12">
        <f t="shared" si="36"/>
        <v>4834276.9000000004</v>
      </c>
    </row>
    <row r="66" spans="1:6" ht="12.75" customHeight="1" x14ac:dyDescent="0.25">
      <c r="A66" s="13" t="s">
        <v>64</v>
      </c>
      <c r="B66" s="14">
        <v>1000000</v>
      </c>
      <c r="C66" s="16">
        <f>oct!E66</f>
        <v>639959.09000000008</v>
      </c>
      <c r="D66" s="16"/>
      <c r="E66" s="16">
        <f t="shared" ref="E66:E69" si="37">+C66+D66</f>
        <v>639959.09000000008</v>
      </c>
      <c r="F66" s="17">
        <f t="shared" ref="F66:F69" si="38">+B66-E66</f>
        <v>360040.90999999992</v>
      </c>
    </row>
    <row r="67" spans="1:6" ht="12.75" customHeight="1" x14ac:dyDescent="0.25">
      <c r="A67" s="32" t="s">
        <v>74</v>
      </c>
      <c r="B67" s="14">
        <v>1000000</v>
      </c>
      <c r="C67" s="16">
        <f>oct!E67</f>
        <v>208000</v>
      </c>
      <c r="D67" s="16"/>
      <c r="E67" s="16">
        <f t="shared" si="37"/>
        <v>208000</v>
      </c>
      <c r="F67" s="17">
        <f t="shared" si="38"/>
        <v>792000</v>
      </c>
    </row>
    <row r="68" spans="1:6" ht="12.75" customHeight="1" x14ac:dyDescent="0.25">
      <c r="A68" s="32" t="s">
        <v>75</v>
      </c>
      <c r="B68" s="14">
        <v>7268703</v>
      </c>
      <c r="C68" s="16">
        <f>oct!E68</f>
        <v>9586467.0099999998</v>
      </c>
      <c r="D68" s="16"/>
      <c r="E68" s="16">
        <f t="shared" si="37"/>
        <v>9586467.0099999998</v>
      </c>
      <c r="F68" s="17">
        <f t="shared" si="38"/>
        <v>-2317764.0099999998</v>
      </c>
    </row>
    <row r="69" spans="1:6" ht="12.75" customHeight="1" x14ac:dyDescent="0.25">
      <c r="A69" s="32" t="s">
        <v>73</v>
      </c>
      <c r="B69" s="14">
        <v>6000000</v>
      </c>
      <c r="C69" s="16">
        <f>oct!E69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oct!E70</f>
        <v>4634987.7600000007</v>
      </c>
      <c r="D70" s="12">
        <f t="shared" ref="D70:F70" si="39">+D71</f>
        <v>1760374.46</v>
      </c>
      <c r="E70" s="12">
        <f t="shared" si="39"/>
        <v>6395362.2200000007</v>
      </c>
      <c r="F70" s="12">
        <f t="shared" si="39"/>
        <v>1931199.7799999993</v>
      </c>
    </row>
    <row r="71" spans="1:6" ht="12.75" customHeight="1" x14ac:dyDescent="0.25">
      <c r="A71" s="21" t="s">
        <v>66</v>
      </c>
      <c r="B71" s="14">
        <v>8326562</v>
      </c>
      <c r="C71" s="16">
        <f>oct!E71</f>
        <v>4634987.7600000007</v>
      </c>
      <c r="D71" s="16">
        <v>1760374.46</v>
      </c>
      <c r="E71" s="16">
        <f t="shared" ref="E71" si="40">+C71+D71</f>
        <v>6395362.2200000007</v>
      </c>
      <c r="F71" s="17">
        <f t="shared" ref="F71" si="41">+B71-E71</f>
        <v>1931199.7799999993</v>
      </c>
    </row>
    <row r="72" spans="1:6" ht="12.75" customHeight="1" x14ac:dyDescent="0.25">
      <c r="A72" s="13"/>
      <c r="B72" s="14"/>
      <c r="C72" s="16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oct!E73</f>
        <v>3040</v>
      </c>
      <c r="D73" s="12">
        <f t="shared" ref="D73:F74" si="42">+D74</f>
        <v>0</v>
      </c>
      <c r="E73" s="12">
        <f t="shared" si="42"/>
        <v>3040</v>
      </c>
      <c r="F73" s="12">
        <f t="shared" si="42"/>
        <v>3996960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oct!E74</f>
        <v>3040</v>
      </c>
      <c r="D74" s="12">
        <f t="shared" si="42"/>
        <v>0</v>
      </c>
      <c r="E74" s="12">
        <f t="shared" si="42"/>
        <v>3040</v>
      </c>
      <c r="F74" s="12">
        <f t="shared" si="42"/>
        <v>3996960</v>
      </c>
    </row>
    <row r="75" spans="1:6" ht="12.75" customHeight="1" thickBot="1" x14ac:dyDescent="0.3">
      <c r="A75" s="21" t="s">
        <v>69</v>
      </c>
      <c r="B75" s="25">
        <v>4000000</v>
      </c>
      <c r="C75" s="16">
        <f>oct!E75</f>
        <v>3040</v>
      </c>
      <c r="D75" s="16"/>
      <c r="E75" s="16">
        <f t="shared" ref="E75" si="43">+C75+D75</f>
        <v>3040</v>
      </c>
      <c r="F75" s="17">
        <f t="shared" ref="F75" si="44">+B75-E75</f>
        <v>3996960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oct!E76</f>
        <v>154838266.23000002</v>
      </c>
      <c r="D76" s="27">
        <f t="shared" ref="D76:F76" si="45">+D9+D61+D73</f>
        <v>15637535.039999999</v>
      </c>
      <c r="E76" s="27">
        <f t="shared" si="45"/>
        <v>170475801.26999998</v>
      </c>
      <c r="F76" s="27">
        <f t="shared" si="45"/>
        <v>55090463.730000004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621A3-CA94-498E-8407-421F9D81575D}">
  <sheetPr syncVertical="1" syncRef="A4" transitionEvaluation="1"/>
  <dimension ref="A1:F84"/>
  <sheetViews>
    <sheetView tabSelected="1" topLeftCell="A4" zoomScale="120" zoomScaleNormal="120" workbookViewId="0">
      <selection activeCell="D76" sqref="D76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86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nov!E9</f>
        <v>153630596.94999999</v>
      </c>
      <c r="D9" s="7">
        <f t="shared" ref="D9:F9" si="0">+D10+D48+D53</f>
        <v>19943165.929999996</v>
      </c>
      <c r="E9" s="7">
        <f t="shared" si="0"/>
        <v>173573762.88000003</v>
      </c>
      <c r="F9" s="7">
        <f t="shared" si="0"/>
        <v>24027237.119999997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nov!E10</f>
        <v>5593477.8700000001</v>
      </c>
      <c r="D10" s="10">
        <f t="shared" ref="D10:F10" si="1">+D11+D33+D41</f>
        <v>277785.62</v>
      </c>
      <c r="E10" s="10">
        <f t="shared" si="1"/>
        <v>5871263.4900000002</v>
      </c>
      <c r="F10" s="10">
        <f t="shared" si="1"/>
        <v>-935163.49000000022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nov!E11</f>
        <v>3990651.5100000002</v>
      </c>
      <c r="D11" s="12">
        <f t="shared" ref="D11:F11" si="2">+D12+D14+D25</f>
        <v>232920.31</v>
      </c>
      <c r="E11" s="12">
        <f t="shared" si="2"/>
        <v>4223571.82</v>
      </c>
      <c r="F11" s="12">
        <f t="shared" si="2"/>
        <v>24328.179999999877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nov!E12</f>
        <v>2136515.7200000002</v>
      </c>
      <c r="D12" s="12">
        <f t="shared" ref="D12:F12" si="3">+D13</f>
        <v>134598.34</v>
      </c>
      <c r="E12" s="12">
        <f t="shared" si="3"/>
        <v>2271114.06</v>
      </c>
      <c r="F12" s="12">
        <f t="shared" si="3"/>
        <v>-245114.06000000006</v>
      </c>
    </row>
    <row r="13" spans="1:6" ht="12.75" customHeight="1" x14ac:dyDescent="0.25">
      <c r="A13" s="13" t="s">
        <v>12</v>
      </c>
      <c r="B13" s="14">
        <v>2026000</v>
      </c>
      <c r="C13" s="16">
        <f>nov!E13</f>
        <v>2136515.7200000002</v>
      </c>
      <c r="D13" s="16">
        <v>134598.34</v>
      </c>
      <c r="E13" s="16">
        <f>+C13+D13</f>
        <v>2271114.06</v>
      </c>
      <c r="F13" s="17">
        <f>+B13-E13</f>
        <v>-245114.06000000006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nov!E14</f>
        <v>1280012.77</v>
      </c>
      <c r="D14" s="12">
        <f t="shared" ref="D14:F14" si="4">+SUM(D15:D24)</f>
        <v>55475.61</v>
      </c>
      <c r="E14" s="12">
        <f t="shared" si="4"/>
        <v>1335488.3800000001</v>
      </c>
      <c r="F14" s="12">
        <f t="shared" si="4"/>
        <v>490511.61999999994</v>
      </c>
    </row>
    <row r="15" spans="1:6" ht="12.75" customHeight="1" x14ac:dyDescent="0.25">
      <c r="A15" s="18" t="s">
        <v>14</v>
      </c>
      <c r="B15" s="14">
        <v>327000</v>
      </c>
      <c r="C15" s="16">
        <f>nov!E15</f>
        <v>233902.20000000004</v>
      </c>
      <c r="D15" s="16">
        <v>9030.14</v>
      </c>
      <c r="E15" s="16">
        <f t="shared" ref="E15:E24" si="5">+C15+D15</f>
        <v>242932.34000000003</v>
      </c>
      <c r="F15" s="17">
        <f t="shared" ref="F15:F24" si="6">+B15-E15</f>
        <v>84067.659999999974</v>
      </c>
    </row>
    <row r="16" spans="1:6" ht="12.75" customHeight="1" x14ac:dyDescent="0.25">
      <c r="A16" s="18" t="s">
        <v>15</v>
      </c>
      <c r="B16" s="14">
        <v>310000</v>
      </c>
      <c r="C16" s="16">
        <f>nov!E16</f>
        <v>208921.97</v>
      </c>
      <c r="D16" s="16">
        <v>7622.14</v>
      </c>
      <c r="E16" s="16">
        <f t="shared" si="5"/>
        <v>216544.11000000002</v>
      </c>
      <c r="F16" s="17">
        <f t="shared" si="6"/>
        <v>93455.889999999985</v>
      </c>
    </row>
    <row r="17" spans="1:6" ht="12.75" customHeight="1" x14ac:dyDescent="0.25">
      <c r="A17" s="18" t="s">
        <v>16</v>
      </c>
      <c r="B17" s="14">
        <v>33000</v>
      </c>
      <c r="C17" s="16">
        <f>nov!E17</f>
        <v>20321.099999999999</v>
      </c>
      <c r="D17" s="16">
        <v>747</v>
      </c>
      <c r="E17" s="16">
        <f t="shared" si="5"/>
        <v>21068.1</v>
      </c>
      <c r="F17" s="17">
        <f t="shared" si="6"/>
        <v>11931.900000000001</v>
      </c>
    </row>
    <row r="18" spans="1:6" ht="12.75" customHeight="1" x14ac:dyDescent="0.25">
      <c r="A18" s="18" t="s">
        <v>17</v>
      </c>
      <c r="B18" s="14">
        <v>220000</v>
      </c>
      <c r="C18" s="16">
        <f>nov!E18</f>
        <v>168033.32</v>
      </c>
      <c r="D18" s="16">
        <v>6115.14</v>
      </c>
      <c r="E18" s="16">
        <f t="shared" si="5"/>
        <v>174148.46000000002</v>
      </c>
      <c r="F18" s="17">
        <f t="shared" si="6"/>
        <v>45851.539999999979</v>
      </c>
    </row>
    <row r="19" spans="1:6" ht="12.75" customHeight="1" x14ac:dyDescent="0.25">
      <c r="A19" s="13" t="s">
        <v>18</v>
      </c>
      <c r="B19" s="14">
        <v>738000</v>
      </c>
      <c r="C19" s="16">
        <f>nov!E19</f>
        <v>519779.99000000005</v>
      </c>
      <c r="D19" s="16">
        <v>21189.5</v>
      </c>
      <c r="E19" s="16">
        <f t="shared" si="5"/>
        <v>540969.49</v>
      </c>
      <c r="F19" s="17">
        <f t="shared" si="6"/>
        <v>197030.51</v>
      </c>
    </row>
    <row r="20" spans="1:6" ht="12.75" customHeight="1" x14ac:dyDescent="0.25">
      <c r="A20" s="18" t="s">
        <v>19</v>
      </c>
      <c r="B20" s="14">
        <v>220000</v>
      </c>
      <c r="C20" s="16">
        <f>nov!E20</f>
        <v>168033.32</v>
      </c>
      <c r="D20" s="16">
        <v>6115.14</v>
      </c>
      <c r="E20" s="16">
        <f t="shared" si="5"/>
        <v>174148.46000000002</v>
      </c>
      <c r="F20" s="17">
        <f t="shared" si="6"/>
        <v>45851.539999999979</v>
      </c>
    </row>
    <row r="21" spans="1:6" ht="12.75" customHeight="1" x14ac:dyDescent="0.25">
      <c r="A21" s="13" t="s">
        <v>20</v>
      </c>
      <c r="B21" s="14">
        <v>50000</v>
      </c>
      <c r="C21" s="16">
        <f>nov!E21</f>
        <v>5244.9</v>
      </c>
      <c r="D21" s="16">
        <v>1548.15</v>
      </c>
      <c r="E21" s="16">
        <f t="shared" si="5"/>
        <v>6793.0499999999993</v>
      </c>
      <c r="F21" s="17">
        <f t="shared" si="6"/>
        <v>43206.95</v>
      </c>
    </row>
    <row r="22" spans="1:6" ht="12.75" customHeight="1" x14ac:dyDescent="0.25">
      <c r="A22" s="13" t="s">
        <v>21</v>
      </c>
      <c r="B22" s="14">
        <v>28000</v>
      </c>
      <c r="C22" s="16">
        <f>nov!E22</f>
        <v>69143.48000000001</v>
      </c>
      <c r="D22" s="16">
        <v>3108.4</v>
      </c>
      <c r="E22" s="16">
        <f t="shared" si="5"/>
        <v>72251.88</v>
      </c>
      <c r="F22" s="17">
        <f t="shared" si="6"/>
        <v>-44251.880000000005</v>
      </c>
    </row>
    <row r="23" spans="1:6" ht="12.75" customHeight="1" x14ac:dyDescent="0.25">
      <c r="A23" s="13" t="s">
        <v>22</v>
      </c>
      <c r="B23" s="14">
        <v>109000</v>
      </c>
      <c r="C23" s="16">
        <f>nov!E23</f>
        <v>83792.31</v>
      </c>
      <c r="D23" s="16"/>
      <c r="E23" s="16">
        <f t="shared" si="5"/>
        <v>83792.31</v>
      </c>
      <c r="F23" s="17">
        <f t="shared" si="6"/>
        <v>25207.690000000002</v>
      </c>
    </row>
    <row r="24" spans="1:6" ht="12.75" customHeight="1" x14ac:dyDescent="0.25">
      <c r="A24" s="13" t="s">
        <v>23</v>
      </c>
      <c r="B24" s="14">
        <v>-209000</v>
      </c>
      <c r="C24" s="16">
        <f>nov!E24</f>
        <v>-197159.82</v>
      </c>
      <c r="D24" s="16"/>
      <c r="E24" s="16">
        <f t="shared" si="5"/>
        <v>-197159.82</v>
      </c>
      <c r="F24" s="17">
        <f t="shared" si="6"/>
        <v>-11840.179999999993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nov!E25</f>
        <v>574123.02</v>
      </c>
      <c r="D25" s="12">
        <f t="shared" ref="D25:F25" si="7">+SUM(D26:D32)</f>
        <v>42846.36</v>
      </c>
      <c r="E25" s="12">
        <f t="shared" si="7"/>
        <v>616969.37999999989</v>
      </c>
      <c r="F25" s="12">
        <f t="shared" si="7"/>
        <v>-221069.38</v>
      </c>
    </row>
    <row r="26" spans="1:6" ht="12.75" customHeight="1" x14ac:dyDescent="0.25">
      <c r="A26" s="13" t="s">
        <v>25</v>
      </c>
      <c r="B26" s="14">
        <v>22000</v>
      </c>
      <c r="C26" s="16">
        <f>nov!E26</f>
        <v>14542.5</v>
      </c>
      <c r="D26" s="16"/>
      <c r="E26" s="16">
        <f t="shared" ref="E26:E32" si="8">+C26+D26</f>
        <v>14542.5</v>
      </c>
      <c r="F26" s="17">
        <f t="shared" ref="F26:F32" si="9">+B26-E26</f>
        <v>7457.5</v>
      </c>
    </row>
    <row r="27" spans="1:6" ht="12.75" customHeight="1" x14ac:dyDescent="0.25">
      <c r="A27" s="13" t="s">
        <v>26</v>
      </c>
      <c r="B27" s="14">
        <v>5000</v>
      </c>
      <c r="C27" s="16">
        <f>nov!E27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6">
        <f>nov!E28</f>
        <v>215753.76</v>
      </c>
      <c r="D28" s="16">
        <v>9165.36</v>
      </c>
      <c r="E28" s="16">
        <f t="shared" si="8"/>
        <v>224919.12</v>
      </c>
      <c r="F28" s="17">
        <f t="shared" si="9"/>
        <v>-98919.12</v>
      </c>
    </row>
    <row r="29" spans="1:6" ht="12.75" customHeight="1" x14ac:dyDescent="0.25">
      <c r="A29" s="13" t="s">
        <v>28</v>
      </c>
      <c r="B29" s="14">
        <v>90000</v>
      </c>
      <c r="C29" s="16">
        <f>nov!E29</f>
        <v>74671.8</v>
      </c>
      <c r="D29" s="16">
        <v>6469</v>
      </c>
      <c r="E29" s="16">
        <f t="shared" si="8"/>
        <v>81140.800000000003</v>
      </c>
      <c r="F29" s="17">
        <f t="shared" si="9"/>
        <v>8859.1999999999971</v>
      </c>
    </row>
    <row r="30" spans="1:6" ht="12.75" customHeight="1" x14ac:dyDescent="0.25">
      <c r="A30" s="13" t="s">
        <v>29</v>
      </c>
      <c r="B30" s="14">
        <v>3900</v>
      </c>
      <c r="C30" s="16">
        <f>nov!E30</f>
        <v>4933.16</v>
      </c>
      <c r="D30" s="16"/>
      <c r="E30" s="16">
        <f t="shared" si="8"/>
        <v>4933.16</v>
      </c>
      <c r="F30" s="17">
        <f t="shared" si="9"/>
        <v>-1033.1599999999999</v>
      </c>
    </row>
    <row r="31" spans="1:6" ht="12.75" customHeight="1" x14ac:dyDescent="0.25">
      <c r="A31" s="13" t="s">
        <v>30</v>
      </c>
      <c r="B31" s="14">
        <v>19000</v>
      </c>
      <c r="C31" s="16">
        <f>nov!E31</f>
        <v>117426</v>
      </c>
      <c r="D31" s="16">
        <v>15217</v>
      </c>
      <c r="E31" s="16">
        <f t="shared" si="8"/>
        <v>132643</v>
      </c>
      <c r="F31" s="17">
        <f t="shared" si="9"/>
        <v>-113643</v>
      </c>
    </row>
    <row r="32" spans="1:6" ht="12.75" customHeight="1" x14ac:dyDescent="0.25">
      <c r="A32" s="13" t="s">
        <v>31</v>
      </c>
      <c r="B32" s="14">
        <v>130000</v>
      </c>
      <c r="C32" s="16">
        <f>nov!E32</f>
        <v>146795.79999999999</v>
      </c>
      <c r="D32" s="16">
        <v>11995</v>
      </c>
      <c r="E32" s="16">
        <f t="shared" si="8"/>
        <v>158790.79999999999</v>
      </c>
      <c r="F32" s="17">
        <f t="shared" si="9"/>
        <v>-28790.799999999988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nov!E33</f>
        <v>1415445.2</v>
      </c>
      <c r="D33" s="12">
        <f t="shared" ref="D33:F33" si="10">+D34+D36</f>
        <v>37208.229999999996</v>
      </c>
      <c r="E33" s="12">
        <f t="shared" si="10"/>
        <v>1452653.4300000002</v>
      </c>
      <c r="F33" s="12">
        <f t="shared" si="10"/>
        <v>-1079453.4300000002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nov!E34</f>
        <v>93754.91</v>
      </c>
      <c r="D34" s="12">
        <f t="shared" ref="D34:F34" si="11">+D35</f>
        <v>9216.16</v>
      </c>
      <c r="E34" s="12">
        <f t="shared" si="11"/>
        <v>102971.07</v>
      </c>
      <c r="F34" s="12">
        <f t="shared" si="11"/>
        <v>-17971.070000000007</v>
      </c>
    </row>
    <row r="35" spans="1:6" ht="12.75" customHeight="1" x14ac:dyDescent="0.25">
      <c r="A35" s="13" t="s">
        <v>34</v>
      </c>
      <c r="B35" s="14">
        <v>85000</v>
      </c>
      <c r="C35" s="16">
        <f>nov!E35</f>
        <v>93754.91</v>
      </c>
      <c r="D35" s="16">
        <v>9216.16</v>
      </c>
      <c r="E35" s="16">
        <f t="shared" ref="E35" si="12">+C35+D35</f>
        <v>102971.07</v>
      </c>
      <c r="F35" s="17">
        <f t="shared" ref="F35" si="13">+B35-E35</f>
        <v>-17971.070000000007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nov!E36</f>
        <v>1321690.29</v>
      </c>
      <c r="D36" s="12">
        <f t="shared" ref="D36:F36" si="14">+SUM(D37:D40)</f>
        <v>27992.07</v>
      </c>
      <c r="E36" s="12">
        <f t="shared" si="14"/>
        <v>1349682.36</v>
      </c>
      <c r="F36" s="12">
        <f t="shared" si="14"/>
        <v>-1061482.3600000001</v>
      </c>
    </row>
    <row r="37" spans="1:6" ht="12.75" customHeight="1" x14ac:dyDescent="0.25">
      <c r="A37" s="13" t="s">
        <v>36</v>
      </c>
      <c r="B37" s="14">
        <v>196000</v>
      </c>
      <c r="C37" s="16">
        <f>nov!E37</f>
        <v>241254.55999999997</v>
      </c>
      <c r="D37" s="16">
        <v>12692.07</v>
      </c>
      <c r="E37" s="16">
        <f t="shared" ref="E37:E40" si="15">+C37+D37</f>
        <v>253946.62999999998</v>
      </c>
      <c r="F37" s="17">
        <f t="shared" ref="F37:F40" si="16">+B37-E37</f>
        <v>-57946.629999999976</v>
      </c>
    </row>
    <row r="38" spans="1:6" ht="12.75" customHeight="1" x14ac:dyDescent="0.25">
      <c r="A38" s="21" t="s">
        <v>37</v>
      </c>
      <c r="B38" s="14">
        <v>30000</v>
      </c>
      <c r="C38" s="16">
        <f>nov!E38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6">
        <f>nov!E39</f>
        <v>1020619.9000000001</v>
      </c>
      <c r="D39" s="16">
        <v>6000</v>
      </c>
      <c r="E39" s="16">
        <f t="shared" si="15"/>
        <v>1026619.9000000001</v>
      </c>
      <c r="F39" s="17">
        <f t="shared" si="16"/>
        <v>-994419.90000000014</v>
      </c>
    </row>
    <row r="40" spans="1:6" ht="12.75" customHeight="1" x14ac:dyDescent="0.25">
      <c r="A40" s="21" t="s">
        <v>39</v>
      </c>
      <c r="B40" s="14">
        <v>30000</v>
      </c>
      <c r="C40" s="16">
        <f>nov!E40</f>
        <v>52185.5</v>
      </c>
      <c r="D40" s="16">
        <v>9300</v>
      </c>
      <c r="E40" s="16">
        <f t="shared" si="15"/>
        <v>61485.5</v>
      </c>
      <c r="F40" s="17">
        <f t="shared" si="16"/>
        <v>-31485.5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nov!E41</f>
        <v>187381.16</v>
      </c>
      <c r="D41" s="12">
        <f t="shared" ref="D41:F41" si="17">+D42+D45</f>
        <v>7657.08</v>
      </c>
      <c r="E41" s="12">
        <f t="shared" si="17"/>
        <v>195038.24</v>
      </c>
      <c r="F41" s="12">
        <f t="shared" si="17"/>
        <v>119961.76000000001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nov!E42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6">
        <f>nov!E43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6">
        <f>nov!E44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nov!E45</f>
        <v>187381.16</v>
      </c>
      <c r="D45" s="12">
        <f t="shared" ref="D45:F45" si="21">+SUM(D46:D47)</f>
        <v>7657.08</v>
      </c>
      <c r="E45" s="12">
        <f t="shared" si="21"/>
        <v>195038.24</v>
      </c>
      <c r="F45" s="12">
        <f t="shared" si="21"/>
        <v>119961.76000000001</v>
      </c>
    </row>
    <row r="46" spans="1:6" ht="12.75" customHeight="1" x14ac:dyDescent="0.25">
      <c r="A46" s="18" t="s">
        <v>45</v>
      </c>
      <c r="B46" s="14">
        <v>265000</v>
      </c>
      <c r="C46" s="16">
        <f>nov!E46</f>
        <v>187381.16</v>
      </c>
      <c r="D46" s="16">
        <v>7657.08</v>
      </c>
      <c r="E46" s="16">
        <f t="shared" ref="E46:E47" si="22">+C46+D46</f>
        <v>195038.24</v>
      </c>
      <c r="F46" s="17">
        <f t="shared" ref="F46:F47" si="23">+B46-E46</f>
        <v>69961.760000000009</v>
      </c>
    </row>
    <row r="47" spans="1:6" ht="12.75" customHeight="1" x14ac:dyDescent="0.25">
      <c r="A47" s="21" t="s">
        <v>46</v>
      </c>
      <c r="B47" s="14">
        <v>50000</v>
      </c>
      <c r="C47" s="16">
        <f>nov!E47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nov!E48</f>
        <v>1965319.3399999999</v>
      </c>
      <c r="D48" s="10">
        <f t="shared" ref="D48:F48" si="24">+SUM(D49:D52)</f>
        <v>173731.94</v>
      </c>
      <c r="E48" s="10">
        <f t="shared" si="24"/>
        <v>2139051.2799999998</v>
      </c>
      <c r="F48" s="10">
        <f t="shared" si="24"/>
        <v>-219051.2799999998</v>
      </c>
    </row>
    <row r="49" spans="1:6" ht="12.75" customHeight="1" x14ac:dyDescent="0.25">
      <c r="A49" s="13" t="s">
        <v>48</v>
      </c>
      <c r="B49" s="14">
        <v>0</v>
      </c>
      <c r="C49" s="16">
        <f>nov!E49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6">
        <f>nov!E50</f>
        <v>749993.7</v>
      </c>
      <c r="D50" s="16">
        <v>63578.720000000001</v>
      </c>
      <c r="E50" s="16">
        <f t="shared" si="25"/>
        <v>813572.41999999993</v>
      </c>
      <c r="F50" s="17">
        <f t="shared" si="26"/>
        <v>6427.5800000000745</v>
      </c>
    </row>
    <row r="51" spans="1:6" ht="12.75" customHeight="1" x14ac:dyDescent="0.25">
      <c r="A51" s="21" t="s">
        <v>50</v>
      </c>
      <c r="B51" s="14">
        <v>1100000</v>
      </c>
      <c r="C51" s="16">
        <f>nov!E51</f>
        <v>1215325.6399999999</v>
      </c>
      <c r="D51" s="16">
        <v>110153.22</v>
      </c>
      <c r="E51" s="16">
        <f t="shared" si="25"/>
        <v>1325478.8599999999</v>
      </c>
      <c r="F51" s="17">
        <f t="shared" si="26"/>
        <v>-225478.85999999987</v>
      </c>
    </row>
    <row r="52" spans="1:6" ht="12.75" customHeight="1" x14ac:dyDescent="0.25">
      <c r="A52" s="21" t="s">
        <v>51</v>
      </c>
      <c r="B52" s="14">
        <v>0</v>
      </c>
      <c r="C52" s="16">
        <f>nov!E52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nov!E53</f>
        <v>146071799.73999998</v>
      </c>
      <c r="D53" s="10">
        <f t="shared" ref="D53:F54" si="27">+D54</f>
        <v>19491648.369999997</v>
      </c>
      <c r="E53" s="10">
        <f t="shared" si="27"/>
        <v>165563448.11000001</v>
      </c>
      <c r="F53" s="10">
        <f t="shared" si="27"/>
        <v>25181451.889999997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nov!E54</f>
        <v>146071799.73999998</v>
      </c>
      <c r="D54" s="12">
        <f t="shared" si="27"/>
        <v>19491648.369999997</v>
      </c>
      <c r="E54" s="12">
        <f t="shared" si="27"/>
        <v>165563448.11000001</v>
      </c>
      <c r="F54" s="12">
        <f t="shared" si="27"/>
        <v>25181451.889999997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nov!E55</f>
        <v>146071799.73999998</v>
      </c>
      <c r="D55" s="12">
        <f t="shared" ref="D55:F55" si="28">+SUM(D56:D59)</f>
        <v>19491648.369999997</v>
      </c>
      <c r="E55" s="12">
        <f t="shared" si="28"/>
        <v>165563448.11000001</v>
      </c>
      <c r="F55" s="12">
        <f t="shared" si="28"/>
        <v>25181451.889999997</v>
      </c>
    </row>
    <row r="56" spans="1:6" ht="12.75" customHeight="1" x14ac:dyDescent="0.25">
      <c r="A56" s="13" t="s">
        <v>56</v>
      </c>
      <c r="B56" s="14">
        <v>189554900</v>
      </c>
      <c r="C56" s="16">
        <f>nov!E56</f>
        <v>144709559.31999999</v>
      </c>
      <c r="D56" s="16">
        <v>19485184.489999998</v>
      </c>
      <c r="E56" s="16">
        <f t="shared" ref="E56:E59" si="29">+C56+D56</f>
        <v>164194743.81</v>
      </c>
      <c r="F56" s="17">
        <f t="shared" ref="F56:F59" si="30">+B56-E56</f>
        <v>25360156.189999998</v>
      </c>
    </row>
    <row r="57" spans="1:6" ht="12.75" customHeight="1" x14ac:dyDescent="0.25">
      <c r="A57" s="13" t="s">
        <v>57</v>
      </c>
      <c r="B57" s="14">
        <v>90000</v>
      </c>
      <c r="C57" s="16">
        <f>nov!E57</f>
        <v>53793.420000000013</v>
      </c>
      <c r="D57" s="16">
        <v>6463.88</v>
      </c>
      <c r="E57" s="16">
        <f t="shared" si="29"/>
        <v>60257.30000000001</v>
      </c>
      <c r="F57" s="17">
        <f t="shared" si="30"/>
        <v>29742.69999999999</v>
      </c>
    </row>
    <row r="58" spans="1:6" ht="12.75" customHeight="1" x14ac:dyDescent="0.25">
      <c r="A58" s="13" t="s">
        <v>58</v>
      </c>
      <c r="B58" s="14">
        <v>100000</v>
      </c>
      <c r="C58" s="16">
        <f>nov!E58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6">
        <f>nov!E59</f>
        <v>1308447</v>
      </c>
      <c r="D59" s="16"/>
      <c r="E59" s="16">
        <f t="shared" si="29"/>
        <v>1308447</v>
      </c>
      <c r="F59" s="17">
        <f t="shared" si="30"/>
        <v>-308447</v>
      </c>
    </row>
    <row r="60" spans="1:6" ht="12.75" customHeight="1" x14ac:dyDescent="0.25">
      <c r="A60" s="9"/>
      <c r="B60" s="14"/>
      <c r="C60" s="16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nov!E61</f>
        <v>16842164.32</v>
      </c>
      <c r="D61" s="12">
        <f t="shared" ref="D61:F61" si="31">+D62+D64</f>
        <v>1103069.9099999999</v>
      </c>
      <c r="E61" s="12">
        <f t="shared" si="31"/>
        <v>17945234.23</v>
      </c>
      <c r="F61" s="12">
        <f t="shared" si="31"/>
        <v>6020030.7699999996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nov!E62</f>
        <v>12376</v>
      </c>
      <c r="D62" s="12">
        <f t="shared" ref="D62:F62" si="32">+D63</f>
        <v>88003.26</v>
      </c>
      <c r="E62" s="12">
        <f t="shared" si="32"/>
        <v>100379.26</v>
      </c>
      <c r="F62" s="12">
        <f t="shared" si="32"/>
        <v>269620.74</v>
      </c>
    </row>
    <row r="63" spans="1:6" ht="12.75" customHeight="1" x14ac:dyDescent="0.25">
      <c r="A63" s="21" t="s">
        <v>61</v>
      </c>
      <c r="B63" s="14">
        <v>370000</v>
      </c>
      <c r="C63" s="16">
        <f>nov!E63</f>
        <v>12376</v>
      </c>
      <c r="D63" s="16">
        <v>88003.26</v>
      </c>
      <c r="E63" s="16">
        <f t="shared" ref="E63" si="33">+C63+D63</f>
        <v>100379.26</v>
      </c>
      <c r="F63" s="17">
        <f t="shared" ref="F63" si="34">+B63-E63</f>
        <v>269620.74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nov!E64</f>
        <v>16829788.32</v>
      </c>
      <c r="D64" s="12">
        <f t="shared" ref="D64:F64" si="35">+D65+D70</f>
        <v>1015066.65</v>
      </c>
      <c r="E64" s="12">
        <f t="shared" si="35"/>
        <v>17844854.969999999</v>
      </c>
      <c r="F64" s="12">
        <f t="shared" si="35"/>
        <v>5750410.0299999993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nov!E65</f>
        <v>10434426.1</v>
      </c>
      <c r="D65" s="12">
        <f t="shared" ref="D65:F65" si="36">+SUM(D66:D69)</f>
        <v>1015066.65</v>
      </c>
      <c r="E65" s="12">
        <f t="shared" si="36"/>
        <v>11449492.75</v>
      </c>
      <c r="F65" s="12">
        <f t="shared" si="36"/>
        <v>3819210.25</v>
      </c>
    </row>
    <row r="66" spans="1:6" ht="12.75" customHeight="1" x14ac:dyDescent="0.25">
      <c r="A66" s="13" t="s">
        <v>64</v>
      </c>
      <c r="B66" s="14">
        <v>1000000</v>
      </c>
      <c r="C66" s="16">
        <f>nov!E66</f>
        <v>639959.09000000008</v>
      </c>
      <c r="D66" s="16">
        <v>247066.65</v>
      </c>
      <c r="E66" s="16">
        <f t="shared" ref="E66:E69" si="37">+C66+D66</f>
        <v>887025.74000000011</v>
      </c>
      <c r="F66" s="17">
        <f t="shared" ref="F66:F69" si="38">+B66-E66</f>
        <v>112974.25999999989</v>
      </c>
    </row>
    <row r="67" spans="1:6" ht="12.75" customHeight="1" x14ac:dyDescent="0.25">
      <c r="A67" s="32" t="s">
        <v>74</v>
      </c>
      <c r="B67" s="14">
        <v>1000000</v>
      </c>
      <c r="C67" s="16">
        <f>nov!E67</f>
        <v>208000</v>
      </c>
      <c r="D67" s="16">
        <v>768000</v>
      </c>
      <c r="E67" s="16">
        <f t="shared" si="37"/>
        <v>976000</v>
      </c>
      <c r="F67" s="17">
        <f t="shared" si="38"/>
        <v>24000</v>
      </c>
    </row>
    <row r="68" spans="1:6" ht="12.75" customHeight="1" x14ac:dyDescent="0.25">
      <c r="A68" s="32" t="s">
        <v>75</v>
      </c>
      <c r="B68" s="14">
        <v>7268703</v>
      </c>
      <c r="C68" s="16">
        <f>nov!E68</f>
        <v>9586467.0099999998</v>
      </c>
      <c r="D68" s="16"/>
      <c r="E68" s="16">
        <f t="shared" si="37"/>
        <v>9586467.0099999998</v>
      </c>
      <c r="F68" s="17">
        <f t="shared" si="38"/>
        <v>-2317764.0099999998</v>
      </c>
    </row>
    <row r="69" spans="1:6" ht="12.75" customHeight="1" x14ac:dyDescent="0.25">
      <c r="A69" s="32" t="s">
        <v>73</v>
      </c>
      <c r="B69" s="14">
        <v>6000000</v>
      </c>
      <c r="C69" s="16">
        <f>nov!E69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nov!E70</f>
        <v>6395362.2200000007</v>
      </c>
      <c r="D70" s="12">
        <f t="shared" ref="D70:F70" si="39">+D71</f>
        <v>0</v>
      </c>
      <c r="E70" s="12">
        <f t="shared" si="39"/>
        <v>6395362.2200000007</v>
      </c>
      <c r="F70" s="12">
        <f t="shared" si="39"/>
        <v>1931199.7799999993</v>
      </c>
    </row>
    <row r="71" spans="1:6" ht="12.75" customHeight="1" x14ac:dyDescent="0.25">
      <c r="A71" s="21" t="s">
        <v>66</v>
      </c>
      <c r="B71" s="14">
        <v>8326562</v>
      </c>
      <c r="C71" s="16">
        <f>nov!E71</f>
        <v>6395362.2200000007</v>
      </c>
      <c r="D71" s="16"/>
      <c r="E71" s="16">
        <f t="shared" ref="E71" si="40">+C71+D71</f>
        <v>6395362.2200000007</v>
      </c>
      <c r="F71" s="17">
        <f t="shared" ref="F71" si="41">+B71-E71</f>
        <v>1931199.7799999993</v>
      </c>
    </row>
    <row r="72" spans="1:6" ht="12.75" customHeight="1" x14ac:dyDescent="0.25">
      <c r="A72" s="13"/>
      <c r="B72" s="14"/>
      <c r="C72" s="16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nov!E73</f>
        <v>3040</v>
      </c>
      <c r="D73" s="12">
        <f t="shared" ref="D73:F74" si="42">+D74</f>
        <v>8672767.4199999999</v>
      </c>
      <c r="E73" s="12">
        <f t="shared" si="42"/>
        <v>8675807.4199999999</v>
      </c>
      <c r="F73" s="12">
        <f t="shared" si="42"/>
        <v>-4675807.42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nov!E74</f>
        <v>3040</v>
      </c>
      <c r="D74" s="12">
        <f t="shared" si="42"/>
        <v>8672767.4199999999</v>
      </c>
      <c r="E74" s="12">
        <f t="shared" si="42"/>
        <v>8675807.4199999999</v>
      </c>
      <c r="F74" s="12">
        <f t="shared" si="42"/>
        <v>-4675807.42</v>
      </c>
    </row>
    <row r="75" spans="1:6" ht="12.75" customHeight="1" thickBot="1" x14ac:dyDescent="0.3">
      <c r="A75" s="21" t="s">
        <v>69</v>
      </c>
      <c r="B75" s="25">
        <v>4000000</v>
      </c>
      <c r="C75" s="16">
        <f>nov!E75</f>
        <v>3040</v>
      </c>
      <c r="D75" s="16">
        <v>8672767.4199999999</v>
      </c>
      <c r="E75" s="16">
        <f t="shared" ref="E75" si="43">+C75+D75</f>
        <v>8675807.4199999999</v>
      </c>
      <c r="F75" s="17">
        <f t="shared" ref="F75" si="44">+B75-E75</f>
        <v>-4675807.42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nov!E76</f>
        <v>170475801.26999998</v>
      </c>
      <c r="D76" s="27">
        <f t="shared" ref="D76:F76" si="45">+D9+D61+D73</f>
        <v>29719003.259999998</v>
      </c>
      <c r="E76" s="27">
        <f t="shared" si="45"/>
        <v>200194804.53</v>
      </c>
      <c r="F76" s="27">
        <f t="shared" si="45"/>
        <v>25371460.469999999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BD24-8E2A-49BA-B588-E14F611D860C}">
  <sheetPr syncVertical="1" syncRef="A52" transitionEvaluation="1"/>
  <dimension ref="A1:F84"/>
  <sheetViews>
    <sheetView topLeftCell="A52" zoomScale="120" zoomScaleNormal="120" workbookViewId="0">
      <selection activeCell="A78" sqref="A78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76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ene!E9</f>
        <v>13357368.439999999</v>
      </c>
      <c r="D9" s="7">
        <f t="shared" ref="D9:F9" si="0">+D10+D48+D53</f>
        <v>12100486.210000001</v>
      </c>
      <c r="E9" s="7">
        <f t="shared" si="0"/>
        <v>25457854.649999999</v>
      </c>
      <c r="F9" s="7">
        <f t="shared" si="0"/>
        <v>172143145.34999999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ene!E10</f>
        <v>615115.84000000008</v>
      </c>
      <c r="D10" s="10">
        <f t="shared" ref="D10:F10" si="1">+D11+D33+D41</f>
        <v>556884.89</v>
      </c>
      <c r="E10" s="10">
        <f t="shared" si="1"/>
        <v>1172000.7299999997</v>
      </c>
      <c r="F10" s="10">
        <f t="shared" si="1"/>
        <v>3764099.2700000005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ene!E11</f>
        <v>578411.30000000005</v>
      </c>
      <c r="D11" s="12">
        <f t="shared" ref="D11:F11" si="2">+D12+D14+D25</f>
        <v>510259.35</v>
      </c>
      <c r="E11" s="12">
        <f t="shared" si="2"/>
        <v>1088670.6499999999</v>
      </c>
      <c r="F11" s="12">
        <f t="shared" si="2"/>
        <v>3159229.3500000006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ene!E12</f>
        <v>329677.86</v>
      </c>
      <c r="D12" s="12">
        <f t="shared" ref="D12:F12" si="3">+D13</f>
        <v>331336.98</v>
      </c>
      <c r="E12" s="12">
        <f t="shared" si="3"/>
        <v>661014.84</v>
      </c>
      <c r="F12" s="12">
        <f t="shared" si="3"/>
        <v>1364985.1600000001</v>
      </c>
    </row>
    <row r="13" spans="1:6" ht="12.75" customHeight="1" x14ac:dyDescent="0.25">
      <c r="A13" s="13" t="s">
        <v>12</v>
      </c>
      <c r="B13" s="14">
        <v>2026000</v>
      </c>
      <c r="C13" s="15">
        <f>ene!E13</f>
        <v>329677.86</v>
      </c>
      <c r="D13" s="16">
        <v>331336.98</v>
      </c>
      <c r="E13" s="16">
        <f>+C13+D13</f>
        <v>661014.84</v>
      </c>
      <c r="F13" s="17">
        <f>+B13-E13</f>
        <v>1364985.1600000001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ene!E14</f>
        <v>236948.44000000003</v>
      </c>
      <c r="D14" s="12">
        <f t="shared" ref="D14:F14" si="4">+SUM(D15:D24)</f>
        <v>154440.39999999997</v>
      </c>
      <c r="E14" s="12">
        <f t="shared" si="4"/>
        <v>391388.84</v>
      </c>
      <c r="F14" s="12">
        <f t="shared" si="4"/>
        <v>1434611.1600000001</v>
      </c>
    </row>
    <row r="15" spans="1:6" ht="12.75" customHeight="1" x14ac:dyDescent="0.25">
      <c r="A15" s="18" t="s">
        <v>14</v>
      </c>
      <c r="B15" s="14">
        <v>327000</v>
      </c>
      <c r="C15" s="15">
        <f>ene!E15</f>
        <v>49231.38</v>
      </c>
      <c r="D15" s="16">
        <v>30135.119999999999</v>
      </c>
      <c r="E15" s="16">
        <f t="shared" ref="E15:E24" si="5">+C15+D15</f>
        <v>79366.5</v>
      </c>
      <c r="F15" s="17">
        <f t="shared" ref="F15:F24" si="6">+B15-E15</f>
        <v>247633.5</v>
      </c>
    </row>
    <row r="16" spans="1:6" ht="12.75" customHeight="1" x14ac:dyDescent="0.25">
      <c r="A16" s="18" t="s">
        <v>15</v>
      </c>
      <c r="B16" s="14">
        <v>310000</v>
      </c>
      <c r="C16" s="15">
        <f>ene!E16</f>
        <v>45402.28</v>
      </c>
      <c r="D16" s="16">
        <v>29750.12</v>
      </c>
      <c r="E16" s="16">
        <f t="shared" si="5"/>
        <v>75152.399999999994</v>
      </c>
      <c r="F16" s="17">
        <f t="shared" si="6"/>
        <v>234847.6</v>
      </c>
    </row>
    <row r="17" spans="1:6" ht="12.75" customHeight="1" x14ac:dyDescent="0.25">
      <c r="A17" s="18" t="s">
        <v>16</v>
      </c>
      <c r="B17" s="14">
        <v>33000</v>
      </c>
      <c r="C17" s="15">
        <f>ene!E17</f>
        <v>3960</v>
      </c>
      <c r="D17" s="16">
        <v>1800</v>
      </c>
      <c r="E17" s="16">
        <f t="shared" si="5"/>
        <v>5760</v>
      </c>
      <c r="F17" s="17">
        <f t="shared" si="6"/>
        <v>27240</v>
      </c>
    </row>
    <row r="18" spans="1:6" ht="12.75" customHeight="1" x14ac:dyDescent="0.25">
      <c r="A18" s="18" t="s">
        <v>17</v>
      </c>
      <c r="B18" s="14">
        <v>220000</v>
      </c>
      <c r="C18" s="15">
        <f>ene!E18</f>
        <v>35441.279999999999</v>
      </c>
      <c r="D18" s="16">
        <v>20755.12</v>
      </c>
      <c r="E18" s="16">
        <f t="shared" si="5"/>
        <v>56196.399999999994</v>
      </c>
      <c r="F18" s="17">
        <f t="shared" si="6"/>
        <v>163803.6</v>
      </c>
    </row>
    <row r="19" spans="1:6" ht="12.75" customHeight="1" x14ac:dyDescent="0.25">
      <c r="A19" s="13" t="s">
        <v>18</v>
      </c>
      <c r="B19" s="14">
        <v>738000</v>
      </c>
      <c r="C19" s="15">
        <f>ene!E19</f>
        <v>108147.78</v>
      </c>
      <c r="D19" s="16">
        <v>69948.75</v>
      </c>
      <c r="E19" s="16">
        <f t="shared" si="5"/>
        <v>178096.53</v>
      </c>
      <c r="F19" s="17">
        <f t="shared" si="6"/>
        <v>559903.47</v>
      </c>
    </row>
    <row r="20" spans="1:6" ht="12.75" customHeight="1" x14ac:dyDescent="0.25">
      <c r="A20" s="18" t="s">
        <v>19</v>
      </c>
      <c r="B20" s="14">
        <v>220000</v>
      </c>
      <c r="C20" s="15">
        <f>ene!E20</f>
        <v>35441.279999999999</v>
      </c>
      <c r="D20" s="16">
        <v>20965.12</v>
      </c>
      <c r="E20" s="16">
        <f t="shared" si="5"/>
        <v>56406.399999999994</v>
      </c>
      <c r="F20" s="17">
        <f t="shared" si="6"/>
        <v>163593.60000000001</v>
      </c>
    </row>
    <row r="21" spans="1:6" ht="12.75" customHeight="1" x14ac:dyDescent="0.25">
      <c r="A21" s="13" t="s">
        <v>20</v>
      </c>
      <c r="B21" s="14">
        <v>50000</v>
      </c>
      <c r="C21" s="15">
        <f>ene!E21</f>
        <v>270.89999999999998</v>
      </c>
      <c r="D21" s="16"/>
      <c r="E21" s="16">
        <f t="shared" si="5"/>
        <v>270.89999999999998</v>
      </c>
      <c r="F21" s="17">
        <f t="shared" si="6"/>
        <v>49729.1</v>
      </c>
    </row>
    <row r="22" spans="1:6" ht="12.75" customHeight="1" x14ac:dyDescent="0.25">
      <c r="A22" s="13" t="s">
        <v>21</v>
      </c>
      <c r="B22" s="14">
        <v>28000</v>
      </c>
      <c r="C22" s="15">
        <f>ene!E22</f>
        <v>0</v>
      </c>
      <c r="D22" s="16">
        <v>12559</v>
      </c>
      <c r="E22" s="16">
        <f t="shared" si="5"/>
        <v>12559</v>
      </c>
      <c r="F22" s="17">
        <f t="shared" si="6"/>
        <v>15441</v>
      </c>
    </row>
    <row r="23" spans="1:6" ht="12.75" customHeight="1" x14ac:dyDescent="0.25">
      <c r="A23" s="13" t="s">
        <v>22</v>
      </c>
      <c r="B23" s="14">
        <v>109000</v>
      </c>
      <c r="C23" s="15">
        <f>ene!E23</f>
        <v>4584.2</v>
      </c>
      <c r="D23" s="16">
        <v>3470.12</v>
      </c>
      <c r="E23" s="16">
        <f t="shared" si="5"/>
        <v>8054.32</v>
      </c>
      <c r="F23" s="17">
        <f t="shared" si="6"/>
        <v>100945.68</v>
      </c>
    </row>
    <row r="24" spans="1:6" ht="12.75" customHeight="1" x14ac:dyDescent="0.25">
      <c r="A24" s="13" t="s">
        <v>23</v>
      </c>
      <c r="B24" s="14">
        <v>-209000</v>
      </c>
      <c r="C24" s="15">
        <f>ene!E24</f>
        <v>-45530.66</v>
      </c>
      <c r="D24" s="16">
        <v>-34942.949999999997</v>
      </c>
      <c r="E24" s="16">
        <f t="shared" si="5"/>
        <v>-80473.61</v>
      </c>
      <c r="F24" s="17">
        <f t="shared" si="6"/>
        <v>-128526.39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ene!E25</f>
        <v>11785</v>
      </c>
      <c r="D25" s="12">
        <f t="shared" ref="D25:F25" si="7">+SUM(D26:D32)</f>
        <v>24481.97</v>
      </c>
      <c r="E25" s="12">
        <f t="shared" si="7"/>
        <v>36266.97</v>
      </c>
      <c r="F25" s="12">
        <f t="shared" si="7"/>
        <v>359633.03</v>
      </c>
    </row>
    <row r="26" spans="1:6" ht="12.75" customHeight="1" x14ac:dyDescent="0.25">
      <c r="A26" s="13" t="s">
        <v>25</v>
      </c>
      <c r="B26" s="14">
        <v>22000</v>
      </c>
      <c r="C26" s="15">
        <f>ene!E26</f>
        <v>0</v>
      </c>
      <c r="D26" s="16"/>
      <c r="E26" s="16">
        <f t="shared" ref="E26:E32" si="8">+C26+D26</f>
        <v>0</v>
      </c>
      <c r="F26" s="17">
        <f t="shared" ref="F26:F32" si="9">+B26-E26</f>
        <v>22000</v>
      </c>
    </row>
    <row r="27" spans="1:6" ht="12.75" customHeight="1" x14ac:dyDescent="0.25">
      <c r="A27" s="13" t="s">
        <v>26</v>
      </c>
      <c r="B27" s="14">
        <v>5000</v>
      </c>
      <c r="C27" s="15">
        <f>ene!E27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5">
        <f>ene!E28</f>
        <v>0</v>
      </c>
      <c r="D28" s="16">
        <v>13071.97</v>
      </c>
      <c r="E28" s="16">
        <f t="shared" si="8"/>
        <v>13071.97</v>
      </c>
      <c r="F28" s="17">
        <f t="shared" si="9"/>
        <v>112928.03</v>
      </c>
    </row>
    <row r="29" spans="1:6" ht="12.75" customHeight="1" x14ac:dyDescent="0.25">
      <c r="A29" s="13" t="s">
        <v>28</v>
      </c>
      <c r="B29" s="14">
        <v>90000</v>
      </c>
      <c r="C29" s="15">
        <f>ene!E29</f>
        <v>4700</v>
      </c>
      <c r="D29" s="16">
        <v>6505</v>
      </c>
      <c r="E29" s="16">
        <f t="shared" si="8"/>
        <v>11205</v>
      </c>
      <c r="F29" s="17">
        <f t="shared" si="9"/>
        <v>78795</v>
      </c>
    </row>
    <row r="30" spans="1:6" ht="12.75" customHeight="1" x14ac:dyDescent="0.25">
      <c r="A30" s="13" t="s">
        <v>29</v>
      </c>
      <c r="B30" s="14">
        <v>3900</v>
      </c>
      <c r="C30" s="15">
        <f>ene!E30</f>
        <v>460</v>
      </c>
      <c r="D30" s="16">
        <v>240</v>
      </c>
      <c r="E30" s="16">
        <f t="shared" si="8"/>
        <v>700</v>
      </c>
      <c r="F30" s="17">
        <f t="shared" si="9"/>
        <v>3200</v>
      </c>
    </row>
    <row r="31" spans="1:6" ht="12.75" customHeight="1" x14ac:dyDescent="0.25">
      <c r="A31" s="13" t="s">
        <v>30</v>
      </c>
      <c r="B31" s="14">
        <v>19000</v>
      </c>
      <c r="C31" s="15">
        <f>ene!E31</f>
        <v>0</v>
      </c>
      <c r="D31" s="16"/>
      <c r="E31" s="16">
        <f t="shared" si="8"/>
        <v>0</v>
      </c>
      <c r="F31" s="17">
        <f t="shared" si="9"/>
        <v>19000</v>
      </c>
    </row>
    <row r="32" spans="1:6" ht="12.75" customHeight="1" x14ac:dyDescent="0.25">
      <c r="A32" s="13" t="s">
        <v>31</v>
      </c>
      <c r="B32" s="14">
        <v>130000</v>
      </c>
      <c r="C32" s="15">
        <f>ene!E32</f>
        <v>6625</v>
      </c>
      <c r="D32" s="16">
        <v>4665</v>
      </c>
      <c r="E32" s="16">
        <f t="shared" si="8"/>
        <v>11290</v>
      </c>
      <c r="F32" s="17">
        <f t="shared" si="9"/>
        <v>118710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ene!E33</f>
        <v>31549.54</v>
      </c>
      <c r="D33" s="12">
        <f t="shared" ref="D33:F33" si="10">+D34+D36</f>
        <v>32675.120000000003</v>
      </c>
      <c r="E33" s="12">
        <f t="shared" si="10"/>
        <v>64224.66</v>
      </c>
      <c r="F33" s="12">
        <f t="shared" si="10"/>
        <v>308975.33999999997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ene!E34</f>
        <v>8766.2199999999993</v>
      </c>
      <c r="D34" s="12">
        <f t="shared" ref="D34:F34" si="11">+D35</f>
        <v>4531.0600000000004</v>
      </c>
      <c r="E34" s="12">
        <f t="shared" si="11"/>
        <v>13297.279999999999</v>
      </c>
      <c r="F34" s="12">
        <f t="shared" si="11"/>
        <v>71702.720000000001</v>
      </c>
    </row>
    <row r="35" spans="1:6" ht="12.75" customHeight="1" x14ac:dyDescent="0.25">
      <c r="A35" s="13" t="s">
        <v>34</v>
      </c>
      <c r="B35" s="14">
        <v>85000</v>
      </c>
      <c r="C35" s="15">
        <f>ene!E35</f>
        <v>8766.2199999999993</v>
      </c>
      <c r="D35" s="16">
        <v>4531.0600000000004</v>
      </c>
      <c r="E35" s="16">
        <f t="shared" ref="E35" si="12">+C35+D35</f>
        <v>13297.279999999999</v>
      </c>
      <c r="F35" s="17">
        <f t="shared" ref="F35" si="13">+B35-E35</f>
        <v>71702.720000000001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ene!E36</f>
        <v>22783.32</v>
      </c>
      <c r="D36" s="12">
        <f t="shared" ref="D36:F36" si="14">+SUM(D37:D40)</f>
        <v>28144.06</v>
      </c>
      <c r="E36" s="12">
        <f t="shared" si="14"/>
        <v>50927.380000000005</v>
      </c>
      <c r="F36" s="12">
        <f t="shared" si="14"/>
        <v>237272.62</v>
      </c>
    </row>
    <row r="37" spans="1:6" ht="12.75" customHeight="1" x14ac:dyDescent="0.25">
      <c r="A37" s="13" t="s">
        <v>36</v>
      </c>
      <c r="B37" s="14">
        <v>196000</v>
      </c>
      <c r="C37" s="15">
        <f>ene!E37</f>
        <v>17289.490000000002</v>
      </c>
      <c r="D37" s="16">
        <v>22647.06</v>
      </c>
      <c r="E37" s="16">
        <f t="shared" ref="E37:E40" si="15">+C37+D37</f>
        <v>39936.550000000003</v>
      </c>
      <c r="F37" s="17">
        <f t="shared" ref="F37:F40" si="16">+B37-E37</f>
        <v>156063.45000000001</v>
      </c>
    </row>
    <row r="38" spans="1:6" ht="12.75" customHeight="1" x14ac:dyDescent="0.25">
      <c r="A38" s="21" t="s">
        <v>37</v>
      </c>
      <c r="B38" s="14">
        <v>30000</v>
      </c>
      <c r="C38" s="15">
        <f>ene!E38</f>
        <v>2133.33</v>
      </c>
      <c r="D38" s="16">
        <v>5497</v>
      </c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5">
        <f>ene!E39</f>
        <v>0</v>
      </c>
      <c r="D39" s="16"/>
      <c r="E39" s="16">
        <f t="shared" si="15"/>
        <v>0</v>
      </c>
      <c r="F39" s="17">
        <f t="shared" si="16"/>
        <v>32200</v>
      </c>
    </row>
    <row r="40" spans="1:6" ht="12.75" customHeight="1" x14ac:dyDescent="0.25">
      <c r="A40" s="21" t="s">
        <v>39</v>
      </c>
      <c r="B40" s="14">
        <v>30000</v>
      </c>
      <c r="C40" s="15">
        <f>ene!E40</f>
        <v>3360.5</v>
      </c>
      <c r="D40" s="16"/>
      <c r="E40" s="16">
        <f t="shared" si="15"/>
        <v>3360.5</v>
      </c>
      <c r="F40" s="17">
        <f t="shared" si="16"/>
        <v>26639.5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ene!E41</f>
        <v>5155</v>
      </c>
      <c r="D41" s="12">
        <f t="shared" ref="D41:F41" si="17">+D42+D45</f>
        <v>13950.42</v>
      </c>
      <c r="E41" s="12">
        <f t="shared" si="17"/>
        <v>19105.419999999998</v>
      </c>
      <c r="F41" s="12">
        <f t="shared" si="17"/>
        <v>295894.58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ene!E42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5">
        <f>ene!E43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5">
        <f>ene!E44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ene!E45</f>
        <v>5155</v>
      </c>
      <c r="D45" s="12">
        <f t="shared" ref="D45:F45" si="21">+SUM(D46:D47)</f>
        <v>13950.42</v>
      </c>
      <c r="E45" s="12">
        <f t="shared" si="21"/>
        <v>19105.419999999998</v>
      </c>
      <c r="F45" s="12">
        <f t="shared" si="21"/>
        <v>295894.58</v>
      </c>
    </row>
    <row r="46" spans="1:6" ht="12.75" customHeight="1" x14ac:dyDescent="0.25">
      <c r="A46" s="18" t="s">
        <v>45</v>
      </c>
      <c r="B46" s="14">
        <v>265000</v>
      </c>
      <c r="C46" s="15">
        <f>ene!E46</f>
        <v>5155</v>
      </c>
      <c r="D46" s="16">
        <v>13950.42</v>
      </c>
      <c r="E46" s="16">
        <f t="shared" ref="E46:E47" si="22">+C46+D46</f>
        <v>19105.419999999998</v>
      </c>
      <c r="F46" s="17">
        <f t="shared" ref="F46:F47" si="23">+B46-E46</f>
        <v>245894.58000000002</v>
      </c>
    </row>
    <row r="47" spans="1:6" ht="12.75" customHeight="1" x14ac:dyDescent="0.25">
      <c r="A47" s="21" t="s">
        <v>46</v>
      </c>
      <c r="B47" s="14">
        <v>50000</v>
      </c>
      <c r="C47" s="15">
        <f>ene!E47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ene!E48</f>
        <v>106035.4</v>
      </c>
      <c r="D48" s="10">
        <f t="shared" ref="D48:F48" si="24">+SUM(D49:D52)</f>
        <v>227093.99</v>
      </c>
      <c r="E48" s="10">
        <f t="shared" si="24"/>
        <v>333129.39</v>
      </c>
      <c r="F48" s="10">
        <f t="shared" si="24"/>
        <v>1586870.6099999999</v>
      </c>
    </row>
    <row r="49" spans="1:6" ht="12.75" customHeight="1" x14ac:dyDescent="0.25">
      <c r="A49" s="13" t="s">
        <v>48</v>
      </c>
      <c r="B49" s="14">
        <v>0</v>
      </c>
      <c r="C49" s="15">
        <f>ene!E49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5">
        <f>ene!E50</f>
        <v>41928.019999999997</v>
      </c>
      <c r="D50" s="16">
        <v>147305.54</v>
      </c>
      <c r="E50" s="16">
        <f t="shared" si="25"/>
        <v>189233.56</v>
      </c>
      <c r="F50" s="17">
        <f t="shared" si="26"/>
        <v>630766.43999999994</v>
      </c>
    </row>
    <row r="51" spans="1:6" ht="12.75" customHeight="1" x14ac:dyDescent="0.25">
      <c r="A51" s="21" t="s">
        <v>50</v>
      </c>
      <c r="B51" s="14">
        <v>1100000</v>
      </c>
      <c r="C51" s="15">
        <f>ene!E51</f>
        <v>64107.38</v>
      </c>
      <c r="D51" s="16">
        <v>79788.45</v>
      </c>
      <c r="E51" s="16">
        <f t="shared" si="25"/>
        <v>143895.82999999999</v>
      </c>
      <c r="F51" s="17">
        <f t="shared" si="26"/>
        <v>956104.17</v>
      </c>
    </row>
    <row r="52" spans="1:6" ht="12.75" customHeight="1" x14ac:dyDescent="0.25">
      <c r="A52" s="21" t="s">
        <v>51</v>
      </c>
      <c r="B52" s="14">
        <v>0</v>
      </c>
      <c r="C52" s="15">
        <f>ene!E52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ene!E53</f>
        <v>12636217.199999999</v>
      </c>
      <c r="D53" s="10">
        <f t="shared" ref="D53:F54" si="27">+D54</f>
        <v>11316507.33</v>
      </c>
      <c r="E53" s="10">
        <f t="shared" si="27"/>
        <v>23952724.529999997</v>
      </c>
      <c r="F53" s="10">
        <f t="shared" si="27"/>
        <v>166792175.47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ene!E54</f>
        <v>12636217.199999999</v>
      </c>
      <c r="D54" s="12">
        <f t="shared" si="27"/>
        <v>11316507.33</v>
      </c>
      <c r="E54" s="12">
        <f t="shared" si="27"/>
        <v>23952724.529999997</v>
      </c>
      <c r="F54" s="12">
        <f t="shared" si="27"/>
        <v>166792175.47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ene!E55</f>
        <v>12636217.199999999</v>
      </c>
      <c r="D55" s="12">
        <f t="shared" ref="D55:F55" si="28">+SUM(D56:D59)</f>
        <v>11316507.33</v>
      </c>
      <c r="E55" s="12">
        <f t="shared" si="28"/>
        <v>23952724.529999997</v>
      </c>
      <c r="F55" s="12">
        <f t="shared" si="28"/>
        <v>166792175.47</v>
      </c>
    </row>
    <row r="56" spans="1:6" ht="12.75" customHeight="1" x14ac:dyDescent="0.25">
      <c r="A56" s="13" t="s">
        <v>56</v>
      </c>
      <c r="B56" s="14">
        <v>189554900</v>
      </c>
      <c r="C56" s="15">
        <f>ene!E56</f>
        <v>12631947.119999999</v>
      </c>
      <c r="D56" s="16">
        <v>11316507.33</v>
      </c>
      <c r="E56" s="16">
        <f t="shared" ref="E56:E59" si="29">+C56+D56</f>
        <v>23948454.449999999</v>
      </c>
      <c r="F56" s="17">
        <f t="shared" ref="F56:F59" si="30">+B56-E56</f>
        <v>165606445.55000001</v>
      </c>
    </row>
    <row r="57" spans="1:6" ht="12.75" customHeight="1" x14ac:dyDescent="0.25">
      <c r="A57" s="13" t="s">
        <v>57</v>
      </c>
      <c r="B57" s="14">
        <v>90000</v>
      </c>
      <c r="C57" s="15">
        <f>ene!E57</f>
        <v>4270.08</v>
      </c>
      <c r="D57" s="16"/>
      <c r="E57" s="16">
        <f t="shared" si="29"/>
        <v>4270.08</v>
      </c>
      <c r="F57" s="17">
        <f t="shared" si="30"/>
        <v>85729.919999999998</v>
      </c>
    </row>
    <row r="58" spans="1:6" ht="12.75" customHeight="1" x14ac:dyDescent="0.25">
      <c r="A58" s="13" t="s">
        <v>58</v>
      </c>
      <c r="B58" s="14">
        <v>100000</v>
      </c>
      <c r="C58" s="15">
        <f>ene!E58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5">
        <f>ene!E59</f>
        <v>0</v>
      </c>
      <c r="D59" s="16"/>
      <c r="E59" s="16">
        <f t="shared" si="29"/>
        <v>0</v>
      </c>
      <c r="F59" s="17">
        <f t="shared" si="30"/>
        <v>1000000</v>
      </c>
    </row>
    <row r="60" spans="1:6" ht="12.75" customHeight="1" x14ac:dyDescent="0.25">
      <c r="A60" s="9"/>
      <c r="B60" s="14"/>
      <c r="C60" s="15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ene!E61</f>
        <v>89540</v>
      </c>
      <c r="D61" s="12">
        <f t="shared" ref="D61:F61" si="31">+D62+D64</f>
        <v>0</v>
      </c>
      <c r="E61" s="12">
        <f t="shared" si="31"/>
        <v>89540</v>
      </c>
      <c r="F61" s="12">
        <f t="shared" si="31"/>
        <v>23875725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ene!E62</f>
        <v>0</v>
      </c>
      <c r="D62" s="12">
        <f t="shared" ref="D62:F62" si="32">+D63</f>
        <v>0</v>
      </c>
      <c r="E62" s="12">
        <f t="shared" si="32"/>
        <v>0</v>
      </c>
      <c r="F62" s="12">
        <f t="shared" si="32"/>
        <v>370000</v>
      </c>
    </row>
    <row r="63" spans="1:6" ht="12.75" customHeight="1" x14ac:dyDescent="0.25">
      <c r="A63" s="21" t="s">
        <v>61</v>
      </c>
      <c r="B63" s="14">
        <v>370000</v>
      </c>
      <c r="C63" s="15">
        <f>ene!E63</f>
        <v>0</v>
      </c>
      <c r="D63" s="16"/>
      <c r="E63" s="16">
        <f t="shared" ref="E63" si="33">+C63+D63</f>
        <v>0</v>
      </c>
      <c r="F63" s="17">
        <f t="shared" ref="F63" si="34">+B63-E63</f>
        <v>370000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ene!E64</f>
        <v>89540</v>
      </c>
      <c r="D64" s="12">
        <f t="shared" ref="D64:F64" si="35">+D65+D70</f>
        <v>0</v>
      </c>
      <c r="E64" s="12">
        <f t="shared" si="35"/>
        <v>89540</v>
      </c>
      <c r="F64" s="12">
        <f t="shared" si="35"/>
        <v>23505725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ene!E65</f>
        <v>89540</v>
      </c>
      <c r="D65" s="12">
        <f t="shared" ref="D65:F65" si="36">+SUM(D66:D69)</f>
        <v>0</v>
      </c>
      <c r="E65" s="12">
        <f t="shared" si="36"/>
        <v>89540</v>
      </c>
      <c r="F65" s="12">
        <f t="shared" si="36"/>
        <v>15179163</v>
      </c>
    </row>
    <row r="66" spans="1:6" ht="12.75" customHeight="1" x14ac:dyDescent="0.25">
      <c r="A66" s="13" t="s">
        <v>64</v>
      </c>
      <c r="B66" s="14">
        <v>1000000</v>
      </c>
      <c r="C66" s="15">
        <f>ene!E66</f>
        <v>89540</v>
      </c>
      <c r="D66" s="16"/>
      <c r="E66" s="16">
        <f t="shared" ref="E66:E69" si="37">+C66+D66</f>
        <v>89540</v>
      </c>
      <c r="F66" s="17">
        <f t="shared" ref="F66:F69" si="38">+B66-E66</f>
        <v>910460</v>
      </c>
    </row>
    <row r="67" spans="1:6" ht="12.75" customHeight="1" x14ac:dyDescent="0.25">
      <c r="A67" s="32" t="s">
        <v>74</v>
      </c>
      <c r="B67" s="14">
        <v>1000000</v>
      </c>
      <c r="C67" s="15">
        <f>ene!E67</f>
        <v>0</v>
      </c>
      <c r="D67" s="16"/>
      <c r="E67" s="16">
        <f t="shared" si="37"/>
        <v>0</v>
      </c>
      <c r="F67" s="17">
        <f t="shared" si="38"/>
        <v>1000000</v>
      </c>
    </row>
    <row r="68" spans="1:6" ht="12.75" customHeight="1" x14ac:dyDescent="0.25">
      <c r="A68" s="32" t="s">
        <v>75</v>
      </c>
      <c r="B68" s="14">
        <v>7268703</v>
      </c>
      <c r="C68" s="15">
        <f>ene!E68</f>
        <v>0</v>
      </c>
      <c r="D68" s="16"/>
      <c r="E68" s="16">
        <f t="shared" si="37"/>
        <v>0</v>
      </c>
      <c r="F68" s="17">
        <f t="shared" si="38"/>
        <v>7268703</v>
      </c>
    </row>
    <row r="69" spans="1:6" ht="12.75" customHeight="1" x14ac:dyDescent="0.25">
      <c r="A69" s="32" t="s">
        <v>73</v>
      </c>
      <c r="B69" s="14">
        <v>6000000</v>
      </c>
      <c r="C69" s="15">
        <f>ene!E69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ene!E70</f>
        <v>0</v>
      </c>
      <c r="D70" s="12">
        <f t="shared" ref="D70:F70" si="39">+D71</f>
        <v>0</v>
      </c>
      <c r="E70" s="12">
        <f t="shared" si="39"/>
        <v>0</v>
      </c>
      <c r="F70" s="12">
        <f t="shared" si="39"/>
        <v>8326562</v>
      </c>
    </row>
    <row r="71" spans="1:6" ht="12.75" customHeight="1" x14ac:dyDescent="0.25">
      <c r="A71" s="21" t="s">
        <v>66</v>
      </c>
      <c r="B71" s="14">
        <v>8326562</v>
      </c>
      <c r="C71" s="15">
        <f>ene!E71</f>
        <v>0</v>
      </c>
      <c r="D71" s="16"/>
      <c r="E71" s="16">
        <f t="shared" ref="E71" si="40">+C71+D71</f>
        <v>0</v>
      </c>
      <c r="F71" s="17">
        <f t="shared" ref="F71" si="41">+B71-E71</f>
        <v>8326562</v>
      </c>
    </row>
    <row r="72" spans="1:6" ht="12.75" customHeight="1" x14ac:dyDescent="0.25">
      <c r="A72" s="13"/>
      <c r="B72" s="14"/>
      <c r="C72" s="15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ene!E73</f>
        <v>0</v>
      </c>
      <c r="D73" s="12">
        <f t="shared" ref="D73:F74" si="42">+D74</f>
        <v>0</v>
      </c>
      <c r="E73" s="12">
        <f t="shared" si="42"/>
        <v>0</v>
      </c>
      <c r="F73" s="12">
        <f t="shared" si="42"/>
        <v>4000000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ene!E74</f>
        <v>0</v>
      </c>
      <c r="D74" s="12">
        <f t="shared" si="42"/>
        <v>0</v>
      </c>
      <c r="E74" s="12">
        <f t="shared" si="42"/>
        <v>0</v>
      </c>
      <c r="F74" s="12">
        <f t="shared" si="42"/>
        <v>4000000</v>
      </c>
    </row>
    <row r="75" spans="1:6" ht="12.75" customHeight="1" thickBot="1" x14ac:dyDescent="0.3">
      <c r="A75" s="21" t="s">
        <v>69</v>
      </c>
      <c r="B75" s="25">
        <v>4000000</v>
      </c>
      <c r="C75" s="15">
        <f>ene!E75</f>
        <v>0</v>
      </c>
      <c r="D75" s="16"/>
      <c r="E75" s="16">
        <f t="shared" ref="E75" si="43">+C75+D75</f>
        <v>0</v>
      </c>
      <c r="F75" s="17">
        <f t="shared" ref="F75" si="44">+B75-E75</f>
        <v>4000000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ene!E76</f>
        <v>13446908.439999999</v>
      </c>
      <c r="D76" s="27">
        <f t="shared" ref="D76:F76" si="45">+D9+D61+D73</f>
        <v>12100486.210000001</v>
      </c>
      <c r="E76" s="27">
        <f t="shared" si="45"/>
        <v>25547394.649999999</v>
      </c>
      <c r="F76" s="27">
        <f t="shared" si="45"/>
        <v>200018870.34999999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0379D-F8D7-4398-A247-6E456F3C4F83}">
  <sheetPr syncVertical="1" syncRef="A46" transitionEvaluation="1"/>
  <dimension ref="A1:F84"/>
  <sheetViews>
    <sheetView topLeftCell="A46" zoomScale="120" zoomScaleNormal="120" workbookViewId="0">
      <selection activeCell="F66" sqref="F66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77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feb!E9</f>
        <v>25457854.649999999</v>
      </c>
      <c r="D9" s="7">
        <f t="shared" ref="D9:F9" si="0">+D10+D48+D53</f>
        <v>12738615.59</v>
      </c>
      <c r="E9" s="7">
        <f t="shared" si="0"/>
        <v>38196470.240000002</v>
      </c>
      <c r="F9" s="7">
        <f t="shared" si="0"/>
        <v>159404529.75999999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feb!E10</f>
        <v>1172000.7299999997</v>
      </c>
      <c r="D10" s="10">
        <f t="shared" ref="D10:F10" si="1">+D11+D33+D41</f>
        <v>285074.13999999996</v>
      </c>
      <c r="E10" s="10">
        <f t="shared" si="1"/>
        <v>1457074.87</v>
      </c>
      <c r="F10" s="10">
        <f t="shared" si="1"/>
        <v>3479025.13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feb!E11</f>
        <v>1088670.6499999999</v>
      </c>
      <c r="D11" s="12">
        <f t="shared" ref="D11:F11" si="2">+D12+D14+D25</f>
        <v>239885.25</v>
      </c>
      <c r="E11" s="12">
        <f t="shared" si="2"/>
        <v>1328555.8999999999</v>
      </c>
      <c r="F11" s="12">
        <f t="shared" si="2"/>
        <v>2919344.1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feb!E12</f>
        <v>661014.84</v>
      </c>
      <c r="D12" s="12">
        <f t="shared" ref="D12:F12" si="3">+D13</f>
        <v>154419.92000000001</v>
      </c>
      <c r="E12" s="12">
        <f t="shared" si="3"/>
        <v>815434.76</v>
      </c>
      <c r="F12" s="12">
        <f t="shared" si="3"/>
        <v>1210565.24</v>
      </c>
    </row>
    <row r="13" spans="1:6" ht="12.75" customHeight="1" x14ac:dyDescent="0.25">
      <c r="A13" s="13" t="s">
        <v>12</v>
      </c>
      <c r="B13" s="14">
        <v>2026000</v>
      </c>
      <c r="C13" s="15">
        <f>feb!E13</f>
        <v>661014.84</v>
      </c>
      <c r="D13" s="16">
        <v>154419.92000000001</v>
      </c>
      <c r="E13" s="16">
        <f>+C13+D13</f>
        <v>815434.76</v>
      </c>
      <c r="F13" s="17">
        <f>+B13-E13</f>
        <v>1210565.24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feb!E14</f>
        <v>391388.84</v>
      </c>
      <c r="D14" s="12">
        <f t="shared" ref="D14:F14" si="4">+SUM(D15:D24)</f>
        <v>61244.649999999994</v>
      </c>
      <c r="E14" s="12">
        <f t="shared" si="4"/>
        <v>452633.49000000011</v>
      </c>
      <c r="F14" s="12">
        <f t="shared" si="4"/>
        <v>1373366.51</v>
      </c>
    </row>
    <row r="15" spans="1:6" ht="12.75" customHeight="1" x14ac:dyDescent="0.25">
      <c r="A15" s="18" t="s">
        <v>14</v>
      </c>
      <c r="B15" s="14">
        <v>327000</v>
      </c>
      <c r="C15" s="15">
        <f>feb!E15</f>
        <v>79366.5</v>
      </c>
      <c r="D15" s="16">
        <v>9447.1200000000008</v>
      </c>
      <c r="E15" s="16">
        <f t="shared" ref="E15:E24" si="5">+C15+D15</f>
        <v>88813.62</v>
      </c>
      <c r="F15" s="17">
        <f t="shared" ref="F15:F24" si="6">+B15-E15</f>
        <v>238186.38</v>
      </c>
    </row>
    <row r="16" spans="1:6" ht="12.75" customHeight="1" x14ac:dyDescent="0.25">
      <c r="A16" s="18" t="s">
        <v>15</v>
      </c>
      <c r="B16" s="14">
        <v>310000</v>
      </c>
      <c r="C16" s="15">
        <f>feb!E16</f>
        <v>75152.399999999994</v>
      </c>
      <c r="D16" s="16">
        <v>6646.92</v>
      </c>
      <c r="E16" s="16">
        <f t="shared" si="5"/>
        <v>81799.319999999992</v>
      </c>
      <c r="F16" s="17">
        <f t="shared" si="6"/>
        <v>228200.68</v>
      </c>
    </row>
    <row r="17" spans="1:6" ht="12.75" customHeight="1" x14ac:dyDescent="0.25">
      <c r="A17" s="18" t="s">
        <v>16</v>
      </c>
      <c r="B17" s="14">
        <v>33000</v>
      </c>
      <c r="C17" s="15">
        <f>feb!E17</f>
        <v>5760</v>
      </c>
      <c r="D17" s="16">
        <v>720</v>
      </c>
      <c r="E17" s="16">
        <f t="shared" si="5"/>
        <v>6480</v>
      </c>
      <c r="F17" s="17">
        <f t="shared" si="6"/>
        <v>26520</v>
      </c>
    </row>
    <row r="18" spans="1:6" ht="12.75" customHeight="1" x14ac:dyDescent="0.25">
      <c r="A18" s="18" t="s">
        <v>17</v>
      </c>
      <c r="B18" s="14">
        <v>220000</v>
      </c>
      <c r="C18" s="15">
        <f>feb!E18</f>
        <v>56196.399999999994</v>
      </c>
      <c r="D18" s="16">
        <v>4686.92</v>
      </c>
      <c r="E18" s="16">
        <f t="shared" si="5"/>
        <v>60883.319999999992</v>
      </c>
      <c r="F18" s="17">
        <f t="shared" si="6"/>
        <v>159116.68</v>
      </c>
    </row>
    <row r="19" spans="1:6" ht="12.75" customHeight="1" x14ac:dyDescent="0.25">
      <c r="A19" s="13" t="s">
        <v>18</v>
      </c>
      <c r="B19" s="14">
        <v>738000</v>
      </c>
      <c r="C19" s="15">
        <f>feb!E19</f>
        <v>178096.53</v>
      </c>
      <c r="D19" s="16">
        <v>28993.25</v>
      </c>
      <c r="E19" s="16">
        <f t="shared" si="5"/>
        <v>207089.78</v>
      </c>
      <c r="F19" s="17">
        <f t="shared" si="6"/>
        <v>530910.22</v>
      </c>
    </row>
    <row r="20" spans="1:6" ht="12.75" customHeight="1" x14ac:dyDescent="0.25">
      <c r="A20" s="18" t="s">
        <v>19</v>
      </c>
      <c r="B20" s="14">
        <v>220000</v>
      </c>
      <c r="C20" s="15">
        <f>feb!E20</f>
        <v>56406.399999999994</v>
      </c>
      <c r="D20" s="16">
        <v>4476.92</v>
      </c>
      <c r="E20" s="16">
        <f t="shared" si="5"/>
        <v>60883.319999999992</v>
      </c>
      <c r="F20" s="17">
        <f t="shared" si="6"/>
        <v>159116.68</v>
      </c>
    </row>
    <row r="21" spans="1:6" ht="12.75" customHeight="1" x14ac:dyDescent="0.25">
      <c r="A21" s="13" t="s">
        <v>20</v>
      </c>
      <c r="B21" s="14">
        <v>50000</v>
      </c>
      <c r="C21" s="15">
        <f>feb!E21</f>
        <v>270.89999999999998</v>
      </c>
      <c r="D21" s="16">
        <v>540</v>
      </c>
      <c r="E21" s="16">
        <f t="shared" si="5"/>
        <v>810.9</v>
      </c>
      <c r="F21" s="17">
        <f t="shared" si="6"/>
        <v>49189.1</v>
      </c>
    </row>
    <row r="22" spans="1:6" ht="12.75" customHeight="1" x14ac:dyDescent="0.25">
      <c r="A22" s="13" t="s">
        <v>21</v>
      </c>
      <c r="B22" s="14">
        <v>28000</v>
      </c>
      <c r="C22" s="15">
        <f>feb!E22</f>
        <v>12559</v>
      </c>
      <c r="D22" s="16">
        <v>4405</v>
      </c>
      <c r="E22" s="16">
        <f t="shared" si="5"/>
        <v>16964</v>
      </c>
      <c r="F22" s="17">
        <f t="shared" si="6"/>
        <v>11036</v>
      </c>
    </row>
    <row r="23" spans="1:6" ht="12.75" customHeight="1" x14ac:dyDescent="0.25">
      <c r="A23" s="13" t="s">
        <v>22</v>
      </c>
      <c r="B23" s="14">
        <v>109000</v>
      </c>
      <c r="C23" s="15">
        <f>feb!E23</f>
        <v>8054.32</v>
      </c>
      <c r="D23" s="16">
        <v>1328.52</v>
      </c>
      <c r="E23" s="16">
        <f t="shared" si="5"/>
        <v>9382.84</v>
      </c>
      <c r="F23" s="17">
        <f t="shared" si="6"/>
        <v>99617.16</v>
      </c>
    </row>
    <row r="24" spans="1:6" ht="12.75" customHeight="1" x14ac:dyDescent="0.25">
      <c r="A24" s="13" t="s">
        <v>23</v>
      </c>
      <c r="B24" s="14">
        <v>-209000</v>
      </c>
      <c r="C24" s="15">
        <f>feb!E24</f>
        <v>-80473.61</v>
      </c>
      <c r="D24" s="16"/>
      <c r="E24" s="16">
        <f t="shared" si="5"/>
        <v>-80473.61</v>
      </c>
      <c r="F24" s="17">
        <f t="shared" si="6"/>
        <v>-128526.39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feb!E25</f>
        <v>36266.97</v>
      </c>
      <c r="D25" s="12">
        <f t="shared" ref="D25:F25" si="7">+SUM(D26:D32)</f>
        <v>24220.68</v>
      </c>
      <c r="E25" s="12">
        <f t="shared" si="7"/>
        <v>60487.649999999994</v>
      </c>
      <c r="F25" s="12">
        <f t="shared" si="7"/>
        <v>335412.34999999998</v>
      </c>
    </row>
    <row r="26" spans="1:6" ht="12.75" customHeight="1" x14ac:dyDescent="0.25">
      <c r="A26" s="13" t="s">
        <v>25</v>
      </c>
      <c r="B26" s="14">
        <v>22000</v>
      </c>
      <c r="C26" s="15">
        <f>feb!E26</f>
        <v>0</v>
      </c>
      <c r="D26" s="16"/>
      <c r="E26" s="16">
        <f t="shared" ref="E26:E32" si="8">+C26+D26</f>
        <v>0</v>
      </c>
      <c r="F26" s="17">
        <f t="shared" ref="F26:F32" si="9">+B26-E26</f>
        <v>22000</v>
      </c>
    </row>
    <row r="27" spans="1:6" ht="12.75" customHeight="1" x14ac:dyDescent="0.25">
      <c r="A27" s="13" t="s">
        <v>26</v>
      </c>
      <c r="B27" s="14">
        <v>5000</v>
      </c>
      <c r="C27" s="15">
        <f>feb!E27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5">
        <f>feb!E28</f>
        <v>13071.97</v>
      </c>
      <c r="D28" s="16">
        <v>1592.52</v>
      </c>
      <c r="E28" s="16">
        <f t="shared" si="8"/>
        <v>14664.49</v>
      </c>
      <c r="F28" s="17">
        <f t="shared" si="9"/>
        <v>111335.51</v>
      </c>
    </row>
    <row r="29" spans="1:6" ht="12.75" customHeight="1" x14ac:dyDescent="0.25">
      <c r="A29" s="13" t="s">
        <v>28</v>
      </c>
      <c r="B29" s="14">
        <v>90000</v>
      </c>
      <c r="C29" s="15">
        <f>feb!E29</f>
        <v>11205</v>
      </c>
      <c r="D29" s="16">
        <v>5710</v>
      </c>
      <c r="E29" s="16">
        <f t="shared" si="8"/>
        <v>16915</v>
      </c>
      <c r="F29" s="17">
        <f t="shared" si="9"/>
        <v>73085</v>
      </c>
    </row>
    <row r="30" spans="1:6" ht="12.75" customHeight="1" x14ac:dyDescent="0.25">
      <c r="A30" s="13" t="s">
        <v>29</v>
      </c>
      <c r="B30" s="14">
        <v>3900</v>
      </c>
      <c r="C30" s="15">
        <f>feb!E30</f>
        <v>700</v>
      </c>
      <c r="D30" s="16">
        <v>2253.16</v>
      </c>
      <c r="E30" s="16">
        <f t="shared" si="8"/>
        <v>2953.16</v>
      </c>
      <c r="F30" s="17">
        <f t="shared" si="9"/>
        <v>946.84000000000015</v>
      </c>
    </row>
    <row r="31" spans="1:6" ht="12.75" customHeight="1" x14ac:dyDescent="0.25">
      <c r="A31" s="13" t="s">
        <v>30</v>
      </c>
      <c r="B31" s="14">
        <v>19000</v>
      </c>
      <c r="C31" s="15">
        <f>feb!E31</f>
        <v>0</v>
      </c>
      <c r="D31" s="16"/>
      <c r="E31" s="16">
        <f t="shared" si="8"/>
        <v>0</v>
      </c>
      <c r="F31" s="17">
        <f t="shared" si="9"/>
        <v>19000</v>
      </c>
    </row>
    <row r="32" spans="1:6" ht="12.75" customHeight="1" x14ac:dyDescent="0.25">
      <c r="A32" s="13" t="s">
        <v>31</v>
      </c>
      <c r="B32" s="14">
        <v>130000</v>
      </c>
      <c r="C32" s="15">
        <f>feb!E32</f>
        <v>11290</v>
      </c>
      <c r="D32" s="16">
        <v>14665</v>
      </c>
      <c r="E32" s="16">
        <f t="shared" si="8"/>
        <v>25955</v>
      </c>
      <c r="F32" s="17">
        <f t="shared" si="9"/>
        <v>104045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feb!E33</f>
        <v>64224.66</v>
      </c>
      <c r="D33" s="12">
        <f t="shared" ref="D33:F33" si="10">+D34+D36</f>
        <v>31766.23</v>
      </c>
      <c r="E33" s="12">
        <f t="shared" si="10"/>
        <v>95990.890000000014</v>
      </c>
      <c r="F33" s="12">
        <f t="shared" si="10"/>
        <v>277209.11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feb!E34</f>
        <v>13297.279999999999</v>
      </c>
      <c r="D34" s="12">
        <f t="shared" ref="D34:F34" si="11">+D35</f>
        <v>11016.43</v>
      </c>
      <c r="E34" s="12">
        <f t="shared" si="11"/>
        <v>24313.71</v>
      </c>
      <c r="F34" s="12">
        <f t="shared" si="11"/>
        <v>60686.29</v>
      </c>
    </row>
    <row r="35" spans="1:6" ht="12.75" customHeight="1" x14ac:dyDescent="0.25">
      <c r="A35" s="13" t="s">
        <v>34</v>
      </c>
      <c r="B35" s="14">
        <v>85000</v>
      </c>
      <c r="C35" s="15">
        <f>feb!E35</f>
        <v>13297.279999999999</v>
      </c>
      <c r="D35" s="16">
        <v>11016.43</v>
      </c>
      <c r="E35" s="16">
        <f t="shared" ref="E35" si="12">+C35+D35</f>
        <v>24313.71</v>
      </c>
      <c r="F35" s="17">
        <f t="shared" ref="F35" si="13">+B35-E35</f>
        <v>60686.29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feb!E36</f>
        <v>50927.380000000005</v>
      </c>
      <c r="D36" s="12">
        <f t="shared" ref="D36:F36" si="14">+SUM(D37:D40)</f>
        <v>20749.8</v>
      </c>
      <c r="E36" s="12">
        <f t="shared" si="14"/>
        <v>71677.180000000008</v>
      </c>
      <c r="F36" s="12">
        <f t="shared" si="14"/>
        <v>216522.82</v>
      </c>
    </row>
    <row r="37" spans="1:6" ht="12.75" customHeight="1" x14ac:dyDescent="0.25">
      <c r="A37" s="13" t="s">
        <v>36</v>
      </c>
      <c r="B37" s="14">
        <v>196000</v>
      </c>
      <c r="C37" s="15">
        <f>feb!E37</f>
        <v>39936.550000000003</v>
      </c>
      <c r="D37" s="16">
        <v>20749.8</v>
      </c>
      <c r="E37" s="16">
        <f t="shared" ref="E37:E40" si="15">+C37+D37</f>
        <v>60686.350000000006</v>
      </c>
      <c r="F37" s="17">
        <f t="shared" ref="F37:F40" si="16">+B37-E37</f>
        <v>135313.65</v>
      </c>
    </row>
    <row r="38" spans="1:6" ht="12.75" customHeight="1" x14ac:dyDescent="0.25">
      <c r="A38" s="21" t="s">
        <v>37</v>
      </c>
      <c r="B38" s="14">
        <v>30000</v>
      </c>
      <c r="C38" s="15">
        <f>feb!E38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5">
        <f>feb!E39</f>
        <v>0</v>
      </c>
      <c r="D39" s="16"/>
      <c r="E39" s="16">
        <f t="shared" si="15"/>
        <v>0</v>
      </c>
      <c r="F39" s="17">
        <f t="shared" si="16"/>
        <v>32200</v>
      </c>
    </row>
    <row r="40" spans="1:6" ht="12.75" customHeight="1" x14ac:dyDescent="0.25">
      <c r="A40" s="21" t="s">
        <v>39</v>
      </c>
      <c r="B40" s="14">
        <v>30000</v>
      </c>
      <c r="C40" s="15">
        <f>feb!E40</f>
        <v>3360.5</v>
      </c>
      <c r="D40" s="16"/>
      <c r="E40" s="16">
        <f t="shared" si="15"/>
        <v>3360.5</v>
      </c>
      <c r="F40" s="17">
        <f t="shared" si="16"/>
        <v>26639.5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feb!E41</f>
        <v>19105.419999999998</v>
      </c>
      <c r="D41" s="12">
        <f t="shared" ref="D41:F41" si="17">+D42+D45</f>
        <v>13422.66</v>
      </c>
      <c r="E41" s="12">
        <f t="shared" si="17"/>
        <v>32528.079999999998</v>
      </c>
      <c r="F41" s="12">
        <f t="shared" si="17"/>
        <v>282471.92000000004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feb!E42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5">
        <f>feb!E43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5">
        <f>feb!E44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feb!E45</f>
        <v>19105.419999999998</v>
      </c>
      <c r="D45" s="12">
        <f t="shared" ref="D45:F45" si="21">+SUM(D46:D47)</f>
        <v>13422.66</v>
      </c>
      <c r="E45" s="12">
        <f t="shared" si="21"/>
        <v>32528.079999999998</v>
      </c>
      <c r="F45" s="12">
        <f t="shared" si="21"/>
        <v>282471.92000000004</v>
      </c>
    </row>
    <row r="46" spans="1:6" ht="12.75" customHeight="1" x14ac:dyDescent="0.25">
      <c r="A46" s="18" t="s">
        <v>45</v>
      </c>
      <c r="B46" s="14">
        <v>265000</v>
      </c>
      <c r="C46" s="15">
        <f>feb!E46</f>
        <v>19105.419999999998</v>
      </c>
      <c r="D46" s="16">
        <v>13422.66</v>
      </c>
      <c r="E46" s="16">
        <f t="shared" ref="E46:E47" si="22">+C46+D46</f>
        <v>32528.079999999998</v>
      </c>
      <c r="F46" s="17">
        <f t="shared" ref="F46:F47" si="23">+B46-E46</f>
        <v>232471.92</v>
      </c>
    </row>
    <row r="47" spans="1:6" ht="12.75" customHeight="1" x14ac:dyDescent="0.25">
      <c r="A47" s="21" t="s">
        <v>46</v>
      </c>
      <c r="B47" s="14">
        <v>50000</v>
      </c>
      <c r="C47" s="15">
        <f>feb!E47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feb!E48</f>
        <v>333129.39</v>
      </c>
      <c r="D48" s="10">
        <f t="shared" ref="D48:F48" si="24">+SUM(D49:D52)</f>
        <v>160172.44</v>
      </c>
      <c r="E48" s="10">
        <f t="shared" si="24"/>
        <v>493301.82999999996</v>
      </c>
      <c r="F48" s="10">
        <f t="shared" si="24"/>
        <v>1426698.17</v>
      </c>
    </row>
    <row r="49" spans="1:6" ht="12.75" customHeight="1" x14ac:dyDescent="0.25">
      <c r="A49" s="13" t="s">
        <v>48</v>
      </c>
      <c r="B49" s="14">
        <v>0</v>
      </c>
      <c r="C49" s="15">
        <f>feb!E49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5">
        <f>feb!E50</f>
        <v>189233.56</v>
      </c>
      <c r="D50" s="16">
        <v>77497.48</v>
      </c>
      <c r="E50" s="16">
        <f t="shared" si="25"/>
        <v>266731.03999999998</v>
      </c>
      <c r="F50" s="17">
        <f t="shared" si="26"/>
        <v>553268.96</v>
      </c>
    </row>
    <row r="51" spans="1:6" ht="12.75" customHeight="1" x14ac:dyDescent="0.25">
      <c r="A51" s="21" t="s">
        <v>50</v>
      </c>
      <c r="B51" s="14">
        <v>1100000</v>
      </c>
      <c r="C51" s="15">
        <f>feb!E51</f>
        <v>143895.82999999999</v>
      </c>
      <c r="D51" s="16">
        <v>82674.960000000006</v>
      </c>
      <c r="E51" s="16">
        <f t="shared" si="25"/>
        <v>226570.78999999998</v>
      </c>
      <c r="F51" s="17">
        <f t="shared" si="26"/>
        <v>873429.21</v>
      </c>
    </row>
    <row r="52" spans="1:6" ht="12.75" customHeight="1" x14ac:dyDescent="0.25">
      <c r="A52" s="21" t="s">
        <v>51</v>
      </c>
      <c r="B52" s="14">
        <v>0</v>
      </c>
      <c r="C52" s="15">
        <f>feb!E52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feb!E53</f>
        <v>23952724.529999997</v>
      </c>
      <c r="D53" s="10">
        <f t="shared" ref="D53:F54" si="27">+D54</f>
        <v>12293369.01</v>
      </c>
      <c r="E53" s="10">
        <f t="shared" si="27"/>
        <v>36246093.539999999</v>
      </c>
      <c r="F53" s="10">
        <f t="shared" si="27"/>
        <v>154498806.45999998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feb!E54</f>
        <v>23952724.529999997</v>
      </c>
      <c r="D54" s="12">
        <f t="shared" si="27"/>
        <v>12293369.01</v>
      </c>
      <c r="E54" s="12">
        <f t="shared" si="27"/>
        <v>36246093.539999999</v>
      </c>
      <c r="F54" s="12">
        <f t="shared" si="27"/>
        <v>154498806.45999998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feb!E55</f>
        <v>23952724.529999997</v>
      </c>
      <c r="D55" s="12">
        <f t="shared" ref="D55:F55" si="28">+SUM(D56:D59)</f>
        <v>12293369.01</v>
      </c>
      <c r="E55" s="12">
        <f t="shared" si="28"/>
        <v>36246093.539999999</v>
      </c>
      <c r="F55" s="12">
        <f t="shared" si="28"/>
        <v>154498806.45999998</v>
      </c>
    </row>
    <row r="56" spans="1:6" ht="12.75" customHeight="1" x14ac:dyDescent="0.25">
      <c r="A56" s="13" t="s">
        <v>56</v>
      </c>
      <c r="B56" s="14">
        <v>189554900</v>
      </c>
      <c r="C56" s="15">
        <f>feb!E56</f>
        <v>23948454.449999999</v>
      </c>
      <c r="D56" s="16">
        <f>13737420.86-1458779.51</f>
        <v>12278641.35</v>
      </c>
      <c r="E56" s="16">
        <f t="shared" ref="E56:E59" si="29">+C56+D56</f>
        <v>36227095.799999997</v>
      </c>
      <c r="F56" s="17">
        <f t="shared" ref="F56:F59" si="30">+B56-E56</f>
        <v>153327804.19999999</v>
      </c>
    </row>
    <row r="57" spans="1:6" ht="12.75" customHeight="1" x14ac:dyDescent="0.25">
      <c r="A57" s="13" t="s">
        <v>57</v>
      </c>
      <c r="B57" s="14">
        <v>90000</v>
      </c>
      <c r="C57" s="15">
        <f>feb!E57</f>
        <v>4270.08</v>
      </c>
      <c r="D57" s="16">
        <v>14727.66</v>
      </c>
      <c r="E57" s="16">
        <f t="shared" si="29"/>
        <v>18997.739999999998</v>
      </c>
      <c r="F57" s="17">
        <f t="shared" si="30"/>
        <v>71002.260000000009</v>
      </c>
    </row>
    <row r="58" spans="1:6" ht="12.75" customHeight="1" x14ac:dyDescent="0.25">
      <c r="A58" s="13" t="s">
        <v>58</v>
      </c>
      <c r="B58" s="14">
        <v>100000</v>
      </c>
      <c r="C58" s="15">
        <f>feb!E58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5">
        <f>feb!E59</f>
        <v>0</v>
      </c>
      <c r="D59" s="16"/>
      <c r="E59" s="16">
        <f t="shared" si="29"/>
        <v>0</v>
      </c>
      <c r="F59" s="17">
        <f t="shared" si="30"/>
        <v>1000000</v>
      </c>
    </row>
    <row r="60" spans="1:6" ht="12.75" customHeight="1" x14ac:dyDescent="0.25">
      <c r="A60" s="9"/>
      <c r="B60" s="14"/>
      <c r="C60" s="15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feb!E61</f>
        <v>89540</v>
      </c>
      <c r="D61" s="12">
        <f t="shared" ref="D61:F61" si="31">+D62+D64</f>
        <v>2064796.1</v>
      </c>
      <c r="E61" s="12">
        <f t="shared" si="31"/>
        <v>2154336.1</v>
      </c>
      <c r="F61" s="12">
        <f t="shared" si="31"/>
        <v>21810928.899999999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feb!E62</f>
        <v>0</v>
      </c>
      <c r="D62" s="12">
        <f t="shared" ref="D62:F62" si="32">+D63</f>
        <v>12376</v>
      </c>
      <c r="E62" s="12">
        <f t="shared" si="32"/>
        <v>12376</v>
      </c>
      <c r="F62" s="12">
        <f t="shared" si="32"/>
        <v>357624</v>
      </c>
    </row>
    <row r="63" spans="1:6" ht="12.75" customHeight="1" x14ac:dyDescent="0.25">
      <c r="A63" s="21" t="s">
        <v>61</v>
      </c>
      <c r="B63" s="14">
        <v>370000</v>
      </c>
      <c r="C63" s="15">
        <f>feb!E63</f>
        <v>0</v>
      </c>
      <c r="D63" s="16">
        <v>12376</v>
      </c>
      <c r="E63" s="16">
        <f t="shared" ref="E63" si="33">+C63+D63</f>
        <v>12376</v>
      </c>
      <c r="F63" s="17">
        <f t="shared" ref="F63" si="34">+B63-E63</f>
        <v>357624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feb!E64</f>
        <v>89540</v>
      </c>
      <c r="D64" s="12">
        <f t="shared" ref="D64:F64" si="35">+D65+D70</f>
        <v>2052420.1</v>
      </c>
      <c r="E64" s="12">
        <f t="shared" si="35"/>
        <v>2141960.1</v>
      </c>
      <c r="F64" s="12">
        <f t="shared" si="35"/>
        <v>21453304.899999999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feb!E65</f>
        <v>89540</v>
      </c>
      <c r="D65" s="12">
        <f t="shared" ref="D65:F65" si="36">+SUM(D66:D69)</f>
        <v>1458779.51</v>
      </c>
      <c r="E65" s="12">
        <f t="shared" si="36"/>
        <v>1548319.51</v>
      </c>
      <c r="F65" s="12">
        <f t="shared" si="36"/>
        <v>13720383.49</v>
      </c>
    </row>
    <row r="66" spans="1:6" ht="12.75" customHeight="1" x14ac:dyDescent="0.25">
      <c r="A66" s="13" t="s">
        <v>64</v>
      </c>
      <c r="B66" s="14">
        <v>1000000</v>
      </c>
      <c r="C66" s="15">
        <f>feb!E66</f>
        <v>89540</v>
      </c>
      <c r="D66" s="16"/>
      <c r="E66" s="16">
        <f t="shared" ref="E66:E69" si="37">+C66+D66</f>
        <v>89540</v>
      </c>
      <c r="F66" s="17">
        <f t="shared" ref="F66:F69" si="38">+B66-E66</f>
        <v>910460</v>
      </c>
    </row>
    <row r="67" spans="1:6" ht="12.75" customHeight="1" x14ac:dyDescent="0.25">
      <c r="A67" s="32" t="s">
        <v>74</v>
      </c>
      <c r="B67" s="14">
        <v>1000000</v>
      </c>
      <c r="C67" s="15">
        <f>feb!E67</f>
        <v>0</v>
      </c>
      <c r="D67" s="16"/>
      <c r="E67" s="16">
        <f t="shared" si="37"/>
        <v>0</v>
      </c>
      <c r="F67" s="17">
        <f t="shared" si="38"/>
        <v>1000000</v>
      </c>
    </row>
    <row r="68" spans="1:6" ht="12.75" customHeight="1" x14ac:dyDescent="0.25">
      <c r="A68" s="32" t="s">
        <v>75</v>
      </c>
      <c r="B68" s="14">
        <v>7268703</v>
      </c>
      <c r="C68" s="15">
        <f>feb!E68</f>
        <v>0</v>
      </c>
      <c r="D68" s="16">
        <v>1458779.51</v>
      </c>
      <c r="E68" s="16">
        <f t="shared" si="37"/>
        <v>1458779.51</v>
      </c>
      <c r="F68" s="17">
        <f t="shared" si="38"/>
        <v>5809923.4900000002</v>
      </c>
    </row>
    <row r="69" spans="1:6" ht="12.75" customHeight="1" x14ac:dyDescent="0.25">
      <c r="A69" s="32" t="s">
        <v>73</v>
      </c>
      <c r="B69" s="14">
        <v>6000000</v>
      </c>
      <c r="C69" s="15">
        <f>feb!E69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feb!E70</f>
        <v>0</v>
      </c>
      <c r="D70" s="12">
        <f t="shared" ref="D70:F70" si="39">+D71</f>
        <v>593640.59</v>
      </c>
      <c r="E70" s="12">
        <f t="shared" si="39"/>
        <v>593640.59</v>
      </c>
      <c r="F70" s="12">
        <f t="shared" si="39"/>
        <v>7732921.4100000001</v>
      </c>
    </row>
    <row r="71" spans="1:6" ht="12.75" customHeight="1" x14ac:dyDescent="0.25">
      <c r="A71" s="21" t="s">
        <v>66</v>
      </c>
      <c r="B71" s="14">
        <v>8326562</v>
      </c>
      <c r="C71" s="15">
        <f>feb!E71</f>
        <v>0</v>
      </c>
      <c r="D71" s="16">
        <v>593640.59</v>
      </c>
      <c r="E71" s="16">
        <f t="shared" ref="E71" si="40">+C71+D71</f>
        <v>593640.59</v>
      </c>
      <c r="F71" s="17">
        <f t="shared" ref="F71" si="41">+B71-E71</f>
        <v>7732921.4100000001</v>
      </c>
    </row>
    <row r="72" spans="1:6" ht="12.75" customHeight="1" x14ac:dyDescent="0.25">
      <c r="A72" s="13"/>
      <c r="B72" s="14"/>
      <c r="C72" s="15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feb!E73</f>
        <v>0</v>
      </c>
      <c r="D73" s="12">
        <f t="shared" ref="D73:F74" si="42">+D74</f>
        <v>0</v>
      </c>
      <c r="E73" s="12">
        <f t="shared" si="42"/>
        <v>0</v>
      </c>
      <c r="F73" s="12">
        <f t="shared" si="42"/>
        <v>4000000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feb!E74</f>
        <v>0</v>
      </c>
      <c r="D74" s="12">
        <f t="shared" si="42"/>
        <v>0</v>
      </c>
      <c r="E74" s="12">
        <f t="shared" si="42"/>
        <v>0</v>
      </c>
      <c r="F74" s="12">
        <f t="shared" si="42"/>
        <v>4000000</v>
      </c>
    </row>
    <row r="75" spans="1:6" ht="12.75" customHeight="1" thickBot="1" x14ac:dyDescent="0.3">
      <c r="A75" s="21" t="s">
        <v>69</v>
      </c>
      <c r="B75" s="25">
        <v>4000000</v>
      </c>
      <c r="C75" s="15">
        <f>feb!E75</f>
        <v>0</v>
      </c>
      <c r="D75" s="16"/>
      <c r="E75" s="16">
        <f t="shared" ref="E75" si="43">+C75+D75</f>
        <v>0</v>
      </c>
      <c r="F75" s="17">
        <f t="shared" ref="F75" si="44">+B75-E75</f>
        <v>4000000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feb!E76</f>
        <v>25547394.649999999</v>
      </c>
      <c r="D76" s="27">
        <f t="shared" ref="D76:F76" si="45">+D9+D61+D73</f>
        <v>14803411.689999999</v>
      </c>
      <c r="E76" s="27">
        <f t="shared" si="45"/>
        <v>40350806.340000004</v>
      </c>
      <c r="F76" s="27">
        <f t="shared" si="45"/>
        <v>185215458.66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48F9E-B130-4F46-9FCA-B8E225CFDF63}">
  <sheetPr syncVertical="1" syncRef="A46" transitionEvaluation="1"/>
  <dimension ref="A1:F84"/>
  <sheetViews>
    <sheetView topLeftCell="A46" zoomScale="120" zoomScaleNormal="120" workbookViewId="0">
      <selection activeCell="H63" sqref="H63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78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mar!E9</f>
        <v>38196470.240000002</v>
      </c>
      <c r="D9" s="7">
        <f t="shared" ref="D9:F9" si="0">+D10+D48+D53</f>
        <v>14103198.07</v>
      </c>
      <c r="E9" s="7">
        <f t="shared" si="0"/>
        <v>52299668.310000002</v>
      </c>
      <c r="F9" s="7">
        <f t="shared" si="0"/>
        <v>145301331.69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mar!E10</f>
        <v>1457074.87</v>
      </c>
      <c r="D10" s="10">
        <f t="shared" ref="D10:F10" si="1">+D11+D33+D41</f>
        <v>144113.57</v>
      </c>
      <c r="E10" s="10">
        <f t="shared" si="1"/>
        <v>1601188.44</v>
      </c>
      <c r="F10" s="10">
        <f t="shared" si="1"/>
        <v>3334911.56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mar!E11</f>
        <v>1328555.8999999999</v>
      </c>
      <c r="D11" s="12">
        <f t="shared" ref="D11:F11" si="2">+D12+D14+D25</f>
        <v>115915.52</v>
      </c>
      <c r="E11" s="12">
        <f t="shared" si="2"/>
        <v>1444471.42</v>
      </c>
      <c r="F11" s="12">
        <f t="shared" si="2"/>
        <v>2803428.58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mar!E12</f>
        <v>815434.76</v>
      </c>
      <c r="D12" s="12">
        <f t="shared" ref="D12:F12" si="3">+D13</f>
        <v>68616.13</v>
      </c>
      <c r="E12" s="12">
        <f t="shared" si="3"/>
        <v>884050.89</v>
      </c>
      <c r="F12" s="12">
        <f t="shared" si="3"/>
        <v>1141949.1099999999</v>
      </c>
    </row>
    <row r="13" spans="1:6" ht="12.75" customHeight="1" x14ac:dyDescent="0.25">
      <c r="A13" s="13" t="s">
        <v>12</v>
      </c>
      <c r="B13" s="14">
        <v>2026000</v>
      </c>
      <c r="C13" s="15">
        <f>mar!E13</f>
        <v>815434.76</v>
      </c>
      <c r="D13" s="16">
        <v>68616.13</v>
      </c>
      <c r="E13" s="16">
        <f>+C13+D13</f>
        <v>884050.89</v>
      </c>
      <c r="F13" s="17">
        <f>+B13-E13</f>
        <v>1141949.1099999999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mar!E14</f>
        <v>452633.49000000011</v>
      </c>
      <c r="D14" s="12">
        <f t="shared" ref="D14:F14" si="4">+SUM(D15:D24)</f>
        <v>31269.91</v>
      </c>
      <c r="E14" s="12">
        <f t="shared" si="4"/>
        <v>483903.4</v>
      </c>
      <c r="F14" s="12">
        <f t="shared" si="4"/>
        <v>1342096.6000000001</v>
      </c>
    </row>
    <row r="15" spans="1:6" ht="12.75" customHeight="1" x14ac:dyDescent="0.25">
      <c r="A15" s="18" t="s">
        <v>14</v>
      </c>
      <c r="B15" s="14">
        <v>327000</v>
      </c>
      <c r="C15" s="15">
        <f>mar!E15</f>
        <v>88813.62</v>
      </c>
      <c r="D15" s="16">
        <v>4407.1000000000004</v>
      </c>
      <c r="E15" s="16">
        <f t="shared" ref="E15:E24" si="5">+C15+D15</f>
        <v>93220.72</v>
      </c>
      <c r="F15" s="17">
        <f t="shared" ref="F15:F24" si="6">+B15-E15</f>
        <v>233779.28</v>
      </c>
    </row>
    <row r="16" spans="1:6" ht="12.75" customHeight="1" x14ac:dyDescent="0.25">
      <c r="A16" s="18" t="s">
        <v>15</v>
      </c>
      <c r="B16" s="14">
        <v>310000</v>
      </c>
      <c r="C16" s="15">
        <f>mar!E16</f>
        <v>81799.319999999992</v>
      </c>
      <c r="D16" s="16">
        <v>3150.18</v>
      </c>
      <c r="E16" s="16">
        <f t="shared" si="5"/>
        <v>84949.499999999985</v>
      </c>
      <c r="F16" s="17">
        <f t="shared" si="6"/>
        <v>225050.5</v>
      </c>
    </row>
    <row r="17" spans="1:6" ht="12.75" customHeight="1" x14ac:dyDescent="0.25">
      <c r="A17" s="18" t="s">
        <v>16</v>
      </c>
      <c r="B17" s="14">
        <v>33000</v>
      </c>
      <c r="C17" s="15">
        <f>mar!E17</f>
        <v>6480</v>
      </c>
      <c r="D17" s="16">
        <v>30</v>
      </c>
      <c r="E17" s="16">
        <f t="shared" si="5"/>
        <v>6510</v>
      </c>
      <c r="F17" s="17">
        <f t="shared" si="6"/>
        <v>26490</v>
      </c>
    </row>
    <row r="18" spans="1:6" ht="12.75" customHeight="1" x14ac:dyDescent="0.25">
      <c r="A18" s="18" t="s">
        <v>17</v>
      </c>
      <c r="B18" s="14">
        <v>220000</v>
      </c>
      <c r="C18" s="15">
        <f>mar!E18</f>
        <v>60883.319999999992</v>
      </c>
      <c r="D18" s="16">
        <v>2975.18</v>
      </c>
      <c r="E18" s="16">
        <f t="shared" si="5"/>
        <v>63858.499999999993</v>
      </c>
      <c r="F18" s="17">
        <f t="shared" si="6"/>
        <v>156141.5</v>
      </c>
    </row>
    <row r="19" spans="1:6" ht="12.75" customHeight="1" x14ac:dyDescent="0.25">
      <c r="A19" s="13" t="s">
        <v>18</v>
      </c>
      <c r="B19" s="14">
        <v>738000</v>
      </c>
      <c r="C19" s="15">
        <f>mar!E19</f>
        <v>207089.78</v>
      </c>
      <c r="D19" s="16">
        <v>16403.75</v>
      </c>
      <c r="E19" s="16">
        <f t="shared" si="5"/>
        <v>223493.53</v>
      </c>
      <c r="F19" s="17">
        <f t="shared" si="6"/>
        <v>514506.47</v>
      </c>
    </row>
    <row r="20" spans="1:6" ht="12.75" customHeight="1" x14ac:dyDescent="0.25">
      <c r="A20" s="18" t="s">
        <v>19</v>
      </c>
      <c r="B20" s="14">
        <v>220000</v>
      </c>
      <c r="C20" s="15">
        <f>mar!E20</f>
        <v>60883.319999999992</v>
      </c>
      <c r="D20" s="16">
        <v>2975.18</v>
      </c>
      <c r="E20" s="16">
        <f t="shared" si="5"/>
        <v>63858.499999999993</v>
      </c>
      <c r="F20" s="17">
        <f t="shared" si="6"/>
        <v>156141.5</v>
      </c>
    </row>
    <row r="21" spans="1:6" ht="12.75" customHeight="1" x14ac:dyDescent="0.25">
      <c r="A21" s="13" t="s">
        <v>20</v>
      </c>
      <c r="B21" s="14">
        <v>50000</v>
      </c>
      <c r="C21" s="15">
        <f>mar!E21</f>
        <v>810.9</v>
      </c>
      <c r="D21" s="16"/>
      <c r="E21" s="16">
        <f t="shared" si="5"/>
        <v>810.9</v>
      </c>
      <c r="F21" s="17">
        <f t="shared" si="6"/>
        <v>49189.1</v>
      </c>
    </row>
    <row r="22" spans="1:6" ht="12.75" customHeight="1" x14ac:dyDescent="0.25">
      <c r="A22" s="13" t="s">
        <v>21</v>
      </c>
      <c r="B22" s="14">
        <v>28000</v>
      </c>
      <c r="C22" s="15">
        <f>mar!E22</f>
        <v>16964</v>
      </c>
      <c r="D22" s="16"/>
      <c r="E22" s="16">
        <f t="shared" si="5"/>
        <v>16964</v>
      </c>
      <c r="F22" s="17">
        <f t="shared" si="6"/>
        <v>11036</v>
      </c>
    </row>
    <row r="23" spans="1:6" ht="12.75" customHeight="1" x14ac:dyDescent="0.25">
      <c r="A23" s="13" t="s">
        <v>22</v>
      </c>
      <c r="B23" s="14">
        <v>109000</v>
      </c>
      <c r="C23" s="15">
        <f>mar!E23</f>
        <v>9382.84</v>
      </c>
      <c r="D23" s="16">
        <v>1328.52</v>
      </c>
      <c r="E23" s="16">
        <f t="shared" si="5"/>
        <v>10711.36</v>
      </c>
      <c r="F23" s="17">
        <f t="shared" si="6"/>
        <v>98288.639999999999</v>
      </c>
    </row>
    <row r="24" spans="1:6" ht="12.75" customHeight="1" x14ac:dyDescent="0.25">
      <c r="A24" s="13" t="s">
        <v>23</v>
      </c>
      <c r="B24" s="14">
        <v>-209000</v>
      </c>
      <c r="C24" s="15">
        <f>mar!E24</f>
        <v>-80473.61</v>
      </c>
      <c r="D24" s="16"/>
      <c r="E24" s="16">
        <f t="shared" si="5"/>
        <v>-80473.61</v>
      </c>
      <c r="F24" s="17">
        <f t="shared" si="6"/>
        <v>-128526.39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mar!E25</f>
        <v>60487.649999999994</v>
      </c>
      <c r="D25" s="12">
        <f t="shared" ref="D25:F25" si="7">+SUM(D26:D32)</f>
        <v>16029.48</v>
      </c>
      <c r="E25" s="12">
        <f t="shared" si="7"/>
        <v>76517.13</v>
      </c>
      <c r="F25" s="12">
        <f t="shared" si="7"/>
        <v>319382.87</v>
      </c>
    </row>
    <row r="26" spans="1:6" ht="12.75" customHeight="1" x14ac:dyDescent="0.25">
      <c r="A26" s="13" t="s">
        <v>25</v>
      </c>
      <c r="B26" s="14">
        <v>22000</v>
      </c>
      <c r="C26" s="15">
        <f>mar!E26</f>
        <v>0</v>
      </c>
      <c r="D26" s="16">
        <v>240</v>
      </c>
      <c r="E26" s="16">
        <f t="shared" ref="E26:E32" si="8">+C26+D26</f>
        <v>240</v>
      </c>
      <c r="F26" s="17">
        <f t="shared" ref="F26:F32" si="9">+B26-E26</f>
        <v>21760</v>
      </c>
    </row>
    <row r="27" spans="1:6" ht="12.75" customHeight="1" x14ac:dyDescent="0.25">
      <c r="A27" s="13" t="s">
        <v>26</v>
      </c>
      <c r="B27" s="14">
        <v>5000</v>
      </c>
      <c r="C27" s="15">
        <f>mar!E27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5">
        <f>mar!E28</f>
        <v>14664.49</v>
      </c>
      <c r="D28" s="16">
        <v>1061.68</v>
      </c>
      <c r="E28" s="16">
        <f t="shared" si="8"/>
        <v>15726.17</v>
      </c>
      <c r="F28" s="17">
        <f t="shared" si="9"/>
        <v>110273.83</v>
      </c>
    </row>
    <row r="29" spans="1:6" ht="12.75" customHeight="1" x14ac:dyDescent="0.25">
      <c r="A29" s="13" t="s">
        <v>28</v>
      </c>
      <c r="B29" s="14">
        <v>90000</v>
      </c>
      <c r="C29" s="15">
        <f>mar!E29</f>
        <v>16915</v>
      </c>
      <c r="D29" s="16">
        <v>6992.8</v>
      </c>
      <c r="E29" s="16">
        <f t="shared" si="8"/>
        <v>23907.8</v>
      </c>
      <c r="F29" s="17">
        <f t="shared" si="9"/>
        <v>66092.2</v>
      </c>
    </row>
    <row r="30" spans="1:6" ht="12.75" customHeight="1" x14ac:dyDescent="0.25">
      <c r="A30" s="13" t="s">
        <v>29</v>
      </c>
      <c r="B30" s="14">
        <v>3900</v>
      </c>
      <c r="C30" s="15">
        <f>mar!E30</f>
        <v>2953.16</v>
      </c>
      <c r="D30" s="16"/>
      <c r="E30" s="16">
        <f t="shared" si="8"/>
        <v>2953.16</v>
      </c>
      <c r="F30" s="17">
        <f t="shared" si="9"/>
        <v>946.84000000000015</v>
      </c>
    </row>
    <row r="31" spans="1:6" ht="12.75" customHeight="1" x14ac:dyDescent="0.25">
      <c r="A31" s="13" t="s">
        <v>30</v>
      </c>
      <c r="B31" s="14">
        <v>19000</v>
      </c>
      <c r="C31" s="15">
        <f>mar!E31</f>
        <v>0</v>
      </c>
      <c r="D31" s="16"/>
      <c r="E31" s="16">
        <f t="shared" si="8"/>
        <v>0</v>
      </c>
      <c r="F31" s="17">
        <f t="shared" si="9"/>
        <v>19000</v>
      </c>
    </row>
    <row r="32" spans="1:6" ht="12.75" customHeight="1" x14ac:dyDescent="0.25">
      <c r="A32" s="13" t="s">
        <v>31</v>
      </c>
      <c r="B32" s="14">
        <v>130000</v>
      </c>
      <c r="C32" s="15">
        <f>mar!E32</f>
        <v>25955</v>
      </c>
      <c r="D32" s="16">
        <v>7735</v>
      </c>
      <c r="E32" s="16">
        <f t="shared" si="8"/>
        <v>33690</v>
      </c>
      <c r="F32" s="17">
        <f t="shared" si="9"/>
        <v>96310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mar!E33</f>
        <v>95990.890000000014</v>
      </c>
      <c r="D33" s="12">
        <f t="shared" ref="D33:F33" si="10">+D34+D36</f>
        <v>19318.05</v>
      </c>
      <c r="E33" s="12">
        <f t="shared" si="10"/>
        <v>115308.94</v>
      </c>
      <c r="F33" s="12">
        <f t="shared" si="10"/>
        <v>257891.06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mar!E34</f>
        <v>24313.71</v>
      </c>
      <c r="D34" s="12">
        <f t="shared" ref="D34:F34" si="11">+D35</f>
        <v>1781.52</v>
      </c>
      <c r="E34" s="12">
        <f t="shared" si="11"/>
        <v>26095.23</v>
      </c>
      <c r="F34" s="12">
        <f t="shared" si="11"/>
        <v>58904.770000000004</v>
      </c>
    </row>
    <row r="35" spans="1:6" ht="12.75" customHeight="1" x14ac:dyDescent="0.25">
      <c r="A35" s="13" t="s">
        <v>34</v>
      </c>
      <c r="B35" s="14">
        <v>85000</v>
      </c>
      <c r="C35" s="15">
        <f>mar!E35</f>
        <v>24313.71</v>
      </c>
      <c r="D35" s="16">
        <v>1781.52</v>
      </c>
      <c r="E35" s="16">
        <f t="shared" ref="E35" si="12">+C35+D35</f>
        <v>26095.23</v>
      </c>
      <c r="F35" s="17">
        <f t="shared" ref="F35" si="13">+B35-E35</f>
        <v>58904.770000000004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mar!E36</f>
        <v>71677.180000000008</v>
      </c>
      <c r="D36" s="12">
        <f t="shared" ref="D36:F36" si="14">+SUM(D37:D40)</f>
        <v>17536.53</v>
      </c>
      <c r="E36" s="12">
        <f t="shared" si="14"/>
        <v>89213.71</v>
      </c>
      <c r="F36" s="12">
        <f t="shared" si="14"/>
        <v>198986.28999999998</v>
      </c>
    </row>
    <row r="37" spans="1:6" ht="12.75" customHeight="1" x14ac:dyDescent="0.25">
      <c r="A37" s="13" t="s">
        <v>36</v>
      </c>
      <c r="B37" s="14">
        <v>196000</v>
      </c>
      <c r="C37" s="15">
        <f>mar!E37</f>
        <v>60686.350000000006</v>
      </c>
      <c r="D37" s="16">
        <v>17536.53</v>
      </c>
      <c r="E37" s="16">
        <f t="shared" ref="E37:E40" si="15">+C37+D37</f>
        <v>78222.880000000005</v>
      </c>
      <c r="F37" s="17">
        <f t="shared" ref="F37:F40" si="16">+B37-E37</f>
        <v>117777.12</v>
      </c>
    </row>
    <row r="38" spans="1:6" ht="12.75" customHeight="1" x14ac:dyDescent="0.25">
      <c r="A38" s="21" t="s">
        <v>37</v>
      </c>
      <c r="B38" s="14">
        <v>30000</v>
      </c>
      <c r="C38" s="15">
        <f>mar!E38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5">
        <f>mar!E39</f>
        <v>0</v>
      </c>
      <c r="D39" s="16"/>
      <c r="E39" s="16">
        <f t="shared" si="15"/>
        <v>0</v>
      </c>
      <c r="F39" s="17">
        <f t="shared" si="16"/>
        <v>32200</v>
      </c>
    </row>
    <row r="40" spans="1:6" ht="12.75" customHeight="1" x14ac:dyDescent="0.25">
      <c r="A40" s="21" t="s">
        <v>39</v>
      </c>
      <c r="B40" s="14">
        <v>30000</v>
      </c>
      <c r="C40" s="15">
        <f>mar!E40</f>
        <v>3360.5</v>
      </c>
      <c r="D40" s="16"/>
      <c r="E40" s="16">
        <f t="shared" si="15"/>
        <v>3360.5</v>
      </c>
      <c r="F40" s="17">
        <f t="shared" si="16"/>
        <v>26639.5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mar!E41</f>
        <v>32528.079999999998</v>
      </c>
      <c r="D41" s="12">
        <f t="shared" ref="D41:F41" si="17">+D42+D45</f>
        <v>8880</v>
      </c>
      <c r="E41" s="12">
        <f t="shared" si="17"/>
        <v>41408.080000000002</v>
      </c>
      <c r="F41" s="12">
        <f t="shared" si="17"/>
        <v>273591.92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mar!E42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5">
        <f>mar!E43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5">
        <f>mar!E44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mar!E45</f>
        <v>32528.079999999998</v>
      </c>
      <c r="D45" s="12">
        <f t="shared" ref="D45:F45" si="21">+SUM(D46:D47)</f>
        <v>8880</v>
      </c>
      <c r="E45" s="12">
        <f t="shared" si="21"/>
        <v>41408.080000000002</v>
      </c>
      <c r="F45" s="12">
        <f t="shared" si="21"/>
        <v>273591.92</v>
      </c>
    </row>
    <row r="46" spans="1:6" ht="12.75" customHeight="1" x14ac:dyDescent="0.25">
      <c r="A46" s="18" t="s">
        <v>45</v>
      </c>
      <c r="B46" s="14">
        <v>265000</v>
      </c>
      <c r="C46" s="15">
        <f>mar!E46</f>
        <v>32528.079999999998</v>
      </c>
      <c r="D46" s="16">
        <v>8880</v>
      </c>
      <c r="E46" s="16">
        <f t="shared" ref="E46:E47" si="22">+C46+D46</f>
        <v>41408.080000000002</v>
      </c>
      <c r="F46" s="17">
        <f t="shared" ref="F46:F47" si="23">+B46-E46</f>
        <v>223591.91999999998</v>
      </c>
    </row>
    <row r="47" spans="1:6" ht="12.75" customHeight="1" x14ac:dyDescent="0.25">
      <c r="A47" s="21" t="s">
        <v>46</v>
      </c>
      <c r="B47" s="14">
        <v>50000</v>
      </c>
      <c r="C47" s="15">
        <f>mar!E47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mar!E48</f>
        <v>493301.82999999996</v>
      </c>
      <c r="D48" s="10">
        <f t="shared" ref="D48:F48" si="24">+SUM(D49:D52)</f>
        <v>158259.85999999999</v>
      </c>
      <c r="E48" s="10">
        <f t="shared" si="24"/>
        <v>651561.68999999994</v>
      </c>
      <c r="F48" s="10">
        <f t="shared" si="24"/>
        <v>1268438.31</v>
      </c>
    </row>
    <row r="49" spans="1:6" ht="12.75" customHeight="1" x14ac:dyDescent="0.25">
      <c r="A49" s="13" t="s">
        <v>48</v>
      </c>
      <c r="B49" s="14">
        <v>0</v>
      </c>
      <c r="C49" s="15">
        <f>mar!E49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5">
        <f>mar!E50</f>
        <v>266731.03999999998</v>
      </c>
      <c r="D50" s="16">
        <v>71234.42</v>
      </c>
      <c r="E50" s="16">
        <f t="shared" si="25"/>
        <v>337965.45999999996</v>
      </c>
      <c r="F50" s="17">
        <f t="shared" si="26"/>
        <v>482034.54000000004</v>
      </c>
    </row>
    <row r="51" spans="1:6" ht="12.75" customHeight="1" x14ac:dyDescent="0.25">
      <c r="A51" s="21" t="s">
        <v>50</v>
      </c>
      <c r="B51" s="14">
        <v>1100000</v>
      </c>
      <c r="C51" s="15">
        <f>mar!E51</f>
        <v>226570.78999999998</v>
      </c>
      <c r="D51" s="16">
        <v>87025.44</v>
      </c>
      <c r="E51" s="16">
        <f t="shared" si="25"/>
        <v>313596.23</v>
      </c>
      <c r="F51" s="17">
        <f t="shared" si="26"/>
        <v>786403.77</v>
      </c>
    </row>
    <row r="52" spans="1:6" ht="12.75" customHeight="1" x14ac:dyDescent="0.25">
      <c r="A52" s="21" t="s">
        <v>51</v>
      </c>
      <c r="B52" s="14">
        <v>0</v>
      </c>
      <c r="C52" s="15">
        <f>mar!E52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mar!E53</f>
        <v>36246093.539999999</v>
      </c>
      <c r="D53" s="10">
        <f t="shared" ref="D53:F54" si="27">+D54</f>
        <v>13800824.640000001</v>
      </c>
      <c r="E53" s="10">
        <f t="shared" si="27"/>
        <v>50046918.18</v>
      </c>
      <c r="F53" s="10">
        <f t="shared" si="27"/>
        <v>140697981.81999999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mar!E54</f>
        <v>36246093.539999999</v>
      </c>
      <c r="D54" s="12">
        <f t="shared" si="27"/>
        <v>13800824.640000001</v>
      </c>
      <c r="E54" s="12">
        <f t="shared" si="27"/>
        <v>50046918.18</v>
      </c>
      <c r="F54" s="12">
        <f t="shared" si="27"/>
        <v>140697981.81999999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mar!E55</f>
        <v>36246093.539999999</v>
      </c>
      <c r="D55" s="12">
        <f t="shared" ref="D55:F55" si="28">+SUM(D56:D59)</f>
        <v>13800824.640000001</v>
      </c>
      <c r="E55" s="12">
        <f t="shared" si="28"/>
        <v>50046918.18</v>
      </c>
      <c r="F55" s="12">
        <f t="shared" si="28"/>
        <v>140697981.81999999</v>
      </c>
    </row>
    <row r="56" spans="1:6" ht="12.75" customHeight="1" x14ac:dyDescent="0.25">
      <c r="A56" s="13" t="s">
        <v>56</v>
      </c>
      <c r="B56" s="14">
        <v>189554900</v>
      </c>
      <c r="C56" s="15">
        <f>mar!E56</f>
        <v>36227095.799999997</v>
      </c>
      <c r="D56" s="16">
        <v>12488107.560000001</v>
      </c>
      <c r="E56" s="16">
        <f t="shared" ref="E56:E59" si="29">+C56+D56</f>
        <v>48715203.359999999</v>
      </c>
      <c r="F56" s="17">
        <f t="shared" ref="F56:F59" si="30">+B56-E56</f>
        <v>140839696.63999999</v>
      </c>
    </row>
    <row r="57" spans="1:6" ht="12.75" customHeight="1" x14ac:dyDescent="0.25">
      <c r="A57" s="13" t="s">
        <v>57</v>
      </c>
      <c r="B57" s="14">
        <v>90000</v>
      </c>
      <c r="C57" s="15">
        <f>mar!E57</f>
        <v>18997.739999999998</v>
      </c>
      <c r="D57" s="16">
        <v>4270.08</v>
      </c>
      <c r="E57" s="16">
        <f t="shared" si="29"/>
        <v>23267.82</v>
      </c>
      <c r="F57" s="17">
        <f t="shared" si="30"/>
        <v>66732.179999999993</v>
      </c>
    </row>
    <row r="58" spans="1:6" ht="12.75" customHeight="1" x14ac:dyDescent="0.25">
      <c r="A58" s="13" t="s">
        <v>58</v>
      </c>
      <c r="B58" s="14">
        <v>100000</v>
      </c>
      <c r="C58" s="15">
        <f>mar!E58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5">
        <f>mar!E59</f>
        <v>0</v>
      </c>
      <c r="D59" s="16">
        <v>1308447</v>
      </c>
      <c r="E59" s="16">
        <f t="shared" si="29"/>
        <v>1308447</v>
      </c>
      <c r="F59" s="17">
        <f t="shared" si="30"/>
        <v>-308447</v>
      </c>
    </row>
    <row r="60" spans="1:6" ht="12.75" customHeight="1" x14ac:dyDescent="0.25">
      <c r="A60" s="9"/>
      <c r="B60" s="14"/>
      <c r="C60" s="15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mar!E61</f>
        <v>2154336.1</v>
      </c>
      <c r="D61" s="12">
        <f t="shared" ref="D61:F61" si="31">+D62+D64</f>
        <v>2375848.2599999998</v>
      </c>
      <c r="E61" s="12">
        <f t="shared" si="31"/>
        <v>4530184.3599999994</v>
      </c>
      <c r="F61" s="12">
        <f t="shared" si="31"/>
        <v>19435080.640000001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mar!E62</f>
        <v>12376</v>
      </c>
      <c r="D62" s="12">
        <f t="shared" ref="D62:F62" si="32">+D63</f>
        <v>0</v>
      </c>
      <c r="E62" s="12">
        <f t="shared" si="32"/>
        <v>12376</v>
      </c>
      <c r="F62" s="12">
        <f t="shared" si="32"/>
        <v>357624</v>
      </c>
    </row>
    <row r="63" spans="1:6" ht="12.75" customHeight="1" x14ac:dyDescent="0.25">
      <c r="A63" s="21" t="s">
        <v>61</v>
      </c>
      <c r="B63" s="14">
        <v>370000</v>
      </c>
      <c r="C63" s="15">
        <f>mar!E63</f>
        <v>12376</v>
      </c>
      <c r="D63" s="16"/>
      <c r="E63" s="16">
        <f t="shared" ref="E63" si="33">+C63+D63</f>
        <v>12376</v>
      </c>
      <c r="F63" s="17">
        <f t="shared" ref="F63" si="34">+B63-E63</f>
        <v>357624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mar!E64</f>
        <v>2141960.1</v>
      </c>
      <c r="D64" s="12">
        <f t="shared" ref="D64:F64" si="35">+D65+D70</f>
        <v>2375848.2599999998</v>
      </c>
      <c r="E64" s="12">
        <f t="shared" si="35"/>
        <v>4517808.3599999994</v>
      </c>
      <c r="F64" s="12">
        <f t="shared" si="35"/>
        <v>19077456.640000001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mar!E65</f>
        <v>1548319.51</v>
      </c>
      <c r="D65" s="12">
        <f t="shared" ref="D65:F65" si="36">+SUM(D66:D69)</f>
        <v>2375848.2599999998</v>
      </c>
      <c r="E65" s="12">
        <f t="shared" si="36"/>
        <v>3924167.7699999996</v>
      </c>
      <c r="F65" s="12">
        <f t="shared" si="36"/>
        <v>11344535.23</v>
      </c>
    </row>
    <row r="66" spans="1:6" ht="12.75" customHeight="1" x14ac:dyDescent="0.25">
      <c r="A66" s="13" t="s">
        <v>64</v>
      </c>
      <c r="B66" s="14">
        <v>1000000</v>
      </c>
      <c r="C66" s="15">
        <f>mar!E66</f>
        <v>89540</v>
      </c>
      <c r="D66" s="16"/>
      <c r="E66" s="16">
        <f t="shared" ref="E66:E69" si="37">+C66+D66</f>
        <v>89540</v>
      </c>
      <c r="F66" s="17">
        <f t="shared" ref="F66:F69" si="38">+B66-E66</f>
        <v>910460</v>
      </c>
    </row>
    <row r="67" spans="1:6" ht="12.75" customHeight="1" x14ac:dyDescent="0.25">
      <c r="A67" s="32" t="s">
        <v>74</v>
      </c>
      <c r="B67" s="14">
        <v>1000000</v>
      </c>
      <c r="C67" s="15">
        <f>mar!E67</f>
        <v>0</v>
      </c>
      <c r="D67" s="16"/>
      <c r="E67" s="16">
        <f t="shared" si="37"/>
        <v>0</v>
      </c>
      <c r="F67" s="17">
        <f t="shared" si="38"/>
        <v>1000000</v>
      </c>
    </row>
    <row r="68" spans="1:6" ht="12.75" customHeight="1" x14ac:dyDescent="0.25">
      <c r="A68" s="32" t="s">
        <v>75</v>
      </c>
      <c r="B68" s="14">
        <v>7268703</v>
      </c>
      <c r="C68" s="15">
        <f>mar!E68</f>
        <v>1458779.51</v>
      </c>
      <c r="D68" s="16">
        <v>2375848.2599999998</v>
      </c>
      <c r="E68" s="16">
        <f t="shared" si="37"/>
        <v>3834627.7699999996</v>
      </c>
      <c r="F68" s="17">
        <f t="shared" si="38"/>
        <v>3434075.2300000004</v>
      </c>
    </row>
    <row r="69" spans="1:6" ht="12.75" customHeight="1" x14ac:dyDescent="0.25">
      <c r="A69" s="32" t="s">
        <v>73</v>
      </c>
      <c r="B69" s="14">
        <v>6000000</v>
      </c>
      <c r="C69" s="15">
        <f>mar!E69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mar!E70</f>
        <v>593640.59</v>
      </c>
      <c r="D70" s="12">
        <f t="shared" ref="D70:F70" si="39">+D71</f>
        <v>0</v>
      </c>
      <c r="E70" s="12">
        <f t="shared" si="39"/>
        <v>593640.59</v>
      </c>
      <c r="F70" s="12">
        <f t="shared" si="39"/>
        <v>7732921.4100000001</v>
      </c>
    </row>
    <row r="71" spans="1:6" ht="12.75" customHeight="1" x14ac:dyDescent="0.25">
      <c r="A71" s="21" t="s">
        <v>66</v>
      </c>
      <c r="B71" s="14">
        <v>8326562</v>
      </c>
      <c r="C71" s="15">
        <f>mar!E71</f>
        <v>593640.59</v>
      </c>
      <c r="D71" s="16"/>
      <c r="E71" s="16">
        <f t="shared" ref="E71" si="40">+C71+D71</f>
        <v>593640.59</v>
      </c>
      <c r="F71" s="17">
        <f t="shared" ref="F71" si="41">+B71-E71</f>
        <v>7732921.4100000001</v>
      </c>
    </row>
    <row r="72" spans="1:6" ht="12.75" customHeight="1" x14ac:dyDescent="0.25">
      <c r="A72" s="13"/>
      <c r="B72" s="14"/>
      <c r="C72" s="15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mar!E73</f>
        <v>0</v>
      </c>
      <c r="D73" s="12">
        <f t="shared" ref="D73:F74" si="42">+D74</f>
        <v>0</v>
      </c>
      <c r="E73" s="12">
        <f t="shared" si="42"/>
        <v>0</v>
      </c>
      <c r="F73" s="12">
        <f t="shared" si="42"/>
        <v>4000000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mar!E74</f>
        <v>0</v>
      </c>
      <c r="D74" s="12">
        <f t="shared" si="42"/>
        <v>0</v>
      </c>
      <c r="E74" s="12">
        <f t="shared" si="42"/>
        <v>0</v>
      </c>
      <c r="F74" s="12">
        <f t="shared" si="42"/>
        <v>4000000</v>
      </c>
    </row>
    <row r="75" spans="1:6" ht="12.75" customHeight="1" thickBot="1" x14ac:dyDescent="0.3">
      <c r="A75" s="21" t="s">
        <v>69</v>
      </c>
      <c r="B75" s="25">
        <v>4000000</v>
      </c>
      <c r="C75" s="15">
        <f>mar!E75</f>
        <v>0</v>
      </c>
      <c r="D75" s="16"/>
      <c r="E75" s="16">
        <f t="shared" ref="E75" si="43">+C75+D75</f>
        <v>0</v>
      </c>
      <c r="F75" s="17">
        <f t="shared" ref="F75" si="44">+B75-E75</f>
        <v>4000000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mar!E76</f>
        <v>40350806.340000004</v>
      </c>
      <c r="D76" s="27">
        <f t="shared" ref="D76:F76" si="45">+D9+D61+D73</f>
        <v>16479046.33</v>
      </c>
      <c r="E76" s="27">
        <f t="shared" si="45"/>
        <v>56829852.670000002</v>
      </c>
      <c r="F76" s="27">
        <f t="shared" si="45"/>
        <v>168736412.32999998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04D3F-3780-4694-AA04-2A4B1394DE77}">
  <sheetPr syncVertical="1" syncRef="A61" transitionEvaluation="1"/>
  <dimension ref="A1:F84"/>
  <sheetViews>
    <sheetView topLeftCell="A61" zoomScale="120" zoomScaleNormal="120" workbookViewId="0">
      <selection activeCell="E83" sqref="E83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79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abr!E9</f>
        <v>52299668.310000002</v>
      </c>
      <c r="D9" s="7">
        <f t="shared" ref="D9:F9" si="0">+D10+D48+D53</f>
        <v>12548888.83</v>
      </c>
      <c r="E9" s="7">
        <f t="shared" si="0"/>
        <v>64848557.140000001</v>
      </c>
      <c r="F9" s="7">
        <f t="shared" si="0"/>
        <v>132752442.86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abr!E10</f>
        <v>1601188.44</v>
      </c>
      <c r="D10" s="10">
        <f t="shared" ref="D10:F10" si="1">+D11+D33+D41</f>
        <v>1005606.2000000001</v>
      </c>
      <c r="E10" s="10">
        <f t="shared" si="1"/>
        <v>2606794.64</v>
      </c>
      <c r="F10" s="10">
        <f t="shared" si="1"/>
        <v>2329305.3600000003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abr!E11</f>
        <v>1444471.42</v>
      </c>
      <c r="D11" s="12">
        <f t="shared" ref="D11:F11" si="2">+D12+D14+D25</f>
        <v>87529.760000000009</v>
      </c>
      <c r="E11" s="12">
        <f t="shared" si="2"/>
        <v>1532001.1800000002</v>
      </c>
      <c r="F11" s="12">
        <f t="shared" si="2"/>
        <v>2715898.8200000003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abr!E12</f>
        <v>884050.89</v>
      </c>
      <c r="D12" s="12">
        <f t="shared" ref="D12:F12" si="3">+D13</f>
        <v>36736.120000000003</v>
      </c>
      <c r="E12" s="12">
        <f t="shared" si="3"/>
        <v>920787.01</v>
      </c>
      <c r="F12" s="12">
        <f t="shared" si="3"/>
        <v>1105212.99</v>
      </c>
    </row>
    <row r="13" spans="1:6" ht="12.75" customHeight="1" x14ac:dyDescent="0.25">
      <c r="A13" s="13" t="s">
        <v>12</v>
      </c>
      <c r="B13" s="14">
        <v>2026000</v>
      </c>
      <c r="C13" s="15">
        <f>abr!E13</f>
        <v>884050.89</v>
      </c>
      <c r="D13" s="16">
        <v>36736.120000000003</v>
      </c>
      <c r="E13" s="16">
        <f>+C13+D13</f>
        <v>920787.01</v>
      </c>
      <c r="F13" s="17">
        <f>+B13-E13</f>
        <v>1105212.99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abr!E14</f>
        <v>483903.4</v>
      </c>
      <c r="D14" s="12">
        <f t="shared" ref="D14:F14" si="4">+SUM(D15:D24)</f>
        <v>27699.64</v>
      </c>
      <c r="E14" s="12">
        <f t="shared" si="4"/>
        <v>511603.04000000004</v>
      </c>
      <c r="F14" s="12">
        <f t="shared" si="4"/>
        <v>1314396.9600000002</v>
      </c>
    </row>
    <row r="15" spans="1:6" ht="12.75" customHeight="1" x14ac:dyDescent="0.25">
      <c r="A15" s="18" t="s">
        <v>14</v>
      </c>
      <c r="B15" s="14">
        <v>327000</v>
      </c>
      <c r="C15" s="15">
        <f>abr!E15</f>
        <v>93220.72</v>
      </c>
      <c r="D15" s="16">
        <v>1785</v>
      </c>
      <c r="E15" s="16">
        <f t="shared" ref="E15:E24" si="5">+C15+D15</f>
        <v>95005.72</v>
      </c>
      <c r="F15" s="17">
        <f t="shared" ref="F15:F24" si="6">+B15-E15</f>
        <v>231994.28</v>
      </c>
    </row>
    <row r="16" spans="1:6" ht="12.75" customHeight="1" x14ac:dyDescent="0.25">
      <c r="A16" s="18" t="s">
        <v>15</v>
      </c>
      <c r="B16" s="14">
        <v>310000</v>
      </c>
      <c r="C16" s="15">
        <f>abr!E16</f>
        <v>84949.499999999985</v>
      </c>
      <c r="D16" s="16">
        <v>1790</v>
      </c>
      <c r="E16" s="16">
        <f t="shared" si="5"/>
        <v>86739.499999999985</v>
      </c>
      <c r="F16" s="17">
        <f t="shared" si="6"/>
        <v>223260.5</v>
      </c>
    </row>
    <row r="17" spans="1:6" ht="12.75" customHeight="1" x14ac:dyDescent="0.25">
      <c r="A17" s="18" t="s">
        <v>16</v>
      </c>
      <c r="B17" s="14">
        <v>33000</v>
      </c>
      <c r="C17" s="15">
        <f>abr!E17</f>
        <v>6510</v>
      </c>
      <c r="D17" s="16">
        <v>30</v>
      </c>
      <c r="E17" s="16">
        <f t="shared" si="5"/>
        <v>6540</v>
      </c>
      <c r="F17" s="17">
        <f t="shared" si="6"/>
        <v>26460</v>
      </c>
    </row>
    <row r="18" spans="1:6" ht="12.75" customHeight="1" x14ac:dyDescent="0.25">
      <c r="A18" s="18" t="s">
        <v>17</v>
      </c>
      <c r="B18" s="14">
        <v>220000</v>
      </c>
      <c r="C18" s="15">
        <f>abr!E18</f>
        <v>63858.499999999993</v>
      </c>
      <c r="D18" s="16">
        <v>1470</v>
      </c>
      <c r="E18" s="16">
        <f t="shared" si="5"/>
        <v>65328.499999999993</v>
      </c>
      <c r="F18" s="17">
        <f t="shared" si="6"/>
        <v>154671.5</v>
      </c>
    </row>
    <row r="19" spans="1:6" ht="12.75" customHeight="1" x14ac:dyDescent="0.25">
      <c r="A19" s="13" t="s">
        <v>18</v>
      </c>
      <c r="B19" s="14">
        <v>738000</v>
      </c>
      <c r="C19" s="15">
        <f>abr!E19</f>
        <v>223493.53</v>
      </c>
      <c r="D19" s="16">
        <v>5068.75</v>
      </c>
      <c r="E19" s="16">
        <f t="shared" si="5"/>
        <v>228562.28</v>
      </c>
      <c r="F19" s="17">
        <f t="shared" si="6"/>
        <v>509437.72</v>
      </c>
    </row>
    <row r="20" spans="1:6" ht="12.75" customHeight="1" x14ac:dyDescent="0.25">
      <c r="A20" s="18" t="s">
        <v>19</v>
      </c>
      <c r="B20" s="14">
        <v>220000</v>
      </c>
      <c r="C20" s="15">
        <f>abr!E20</f>
        <v>63858.499999999993</v>
      </c>
      <c r="D20" s="16">
        <v>1470</v>
      </c>
      <c r="E20" s="16">
        <f t="shared" si="5"/>
        <v>65328.499999999993</v>
      </c>
      <c r="F20" s="17">
        <f t="shared" si="6"/>
        <v>154671.5</v>
      </c>
    </row>
    <row r="21" spans="1:6" ht="12.75" customHeight="1" x14ac:dyDescent="0.25">
      <c r="A21" s="13" t="s">
        <v>20</v>
      </c>
      <c r="B21" s="14">
        <v>50000</v>
      </c>
      <c r="C21" s="15">
        <f>abr!E21</f>
        <v>810.9</v>
      </c>
      <c r="D21" s="16"/>
      <c r="E21" s="16">
        <f t="shared" si="5"/>
        <v>810.9</v>
      </c>
      <c r="F21" s="17">
        <f t="shared" si="6"/>
        <v>49189.1</v>
      </c>
    </row>
    <row r="22" spans="1:6" ht="12.75" customHeight="1" x14ac:dyDescent="0.25">
      <c r="A22" s="13" t="s">
        <v>21</v>
      </c>
      <c r="B22" s="14">
        <v>28000</v>
      </c>
      <c r="C22" s="15">
        <f>abr!E22</f>
        <v>16964</v>
      </c>
      <c r="D22" s="16"/>
      <c r="E22" s="16">
        <f t="shared" si="5"/>
        <v>16964</v>
      </c>
      <c r="F22" s="17">
        <f t="shared" si="6"/>
        <v>11036</v>
      </c>
    </row>
    <row r="23" spans="1:6" ht="12.75" customHeight="1" x14ac:dyDescent="0.25">
      <c r="A23" s="13" t="s">
        <v>22</v>
      </c>
      <c r="B23" s="14">
        <v>109000</v>
      </c>
      <c r="C23" s="15">
        <f>abr!E23</f>
        <v>10711.36</v>
      </c>
      <c r="D23" s="16">
        <v>16085.89</v>
      </c>
      <c r="E23" s="16">
        <f t="shared" si="5"/>
        <v>26797.25</v>
      </c>
      <c r="F23" s="17">
        <f t="shared" si="6"/>
        <v>82202.75</v>
      </c>
    </row>
    <row r="24" spans="1:6" ht="12.75" customHeight="1" x14ac:dyDescent="0.25">
      <c r="A24" s="13" t="s">
        <v>23</v>
      </c>
      <c r="B24" s="14">
        <v>-209000</v>
      </c>
      <c r="C24" s="15">
        <f>abr!E24</f>
        <v>-80473.61</v>
      </c>
      <c r="D24" s="16"/>
      <c r="E24" s="16">
        <f t="shared" si="5"/>
        <v>-80473.61</v>
      </c>
      <c r="F24" s="17">
        <f t="shared" si="6"/>
        <v>-128526.39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abr!E25</f>
        <v>76517.13</v>
      </c>
      <c r="D25" s="12">
        <f t="shared" ref="D25:F25" si="7">+SUM(D26:D32)</f>
        <v>23094</v>
      </c>
      <c r="E25" s="12">
        <f t="shared" si="7"/>
        <v>99611.13</v>
      </c>
      <c r="F25" s="12">
        <f t="shared" si="7"/>
        <v>296288.87</v>
      </c>
    </row>
    <row r="26" spans="1:6" ht="12.75" customHeight="1" x14ac:dyDescent="0.25">
      <c r="A26" s="13" t="s">
        <v>25</v>
      </c>
      <c r="B26" s="14">
        <v>22000</v>
      </c>
      <c r="C26" s="15">
        <f>abr!E26</f>
        <v>240</v>
      </c>
      <c r="D26" s="16"/>
      <c r="E26" s="16">
        <f t="shared" ref="E26:E32" si="8">+C26+D26</f>
        <v>240</v>
      </c>
      <c r="F26" s="17">
        <f t="shared" ref="F26:F32" si="9">+B26-E26</f>
        <v>21760</v>
      </c>
    </row>
    <row r="27" spans="1:6" ht="12.75" customHeight="1" x14ac:dyDescent="0.25">
      <c r="A27" s="13" t="s">
        <v>26</v>
      </c>
      <c r="B27" s="14">
        <v>5000</v>
      </c>
      <c r="C27" s="15">
        <f>abr!E27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5">
        <f>abr!E28</f>
        <v>15726.17</v>
      </c>
      <c r="D28" s="16">
        <v>15564</v>
      </c>
      <c r="E28" s="16">
        <f t="shared" si="8"/>
        <v>31290.17</v>
      </c>
      <c r="F28" s="17">
        <f t="shared" si="9"/>
        <v>94709.83</v>
      </c>
    </row>
    <row r="29" spans="1:6" ht="12.75" customHeight="1" x14ac:dyDescent="0.25">
      <c r="A29" s="13" t="s">
        <v>28</v>
      </c>
      <c r="B29" s="14">
        <v>90000</v>
      </c>
      <c r="C29" s="15">
        <f>abr!E29</f>
        <v>23907.8</v>
      </c>
      <c r="D29" s="16">
        <v>3080</v>
      </c>
      <c r="E29" s="16">
        <f t="shared" si="8"/>
        <v>26987.8</v>
      </c>
      <c r="F29" s="17">
        <f t="shared" si="9"/>
        <v>63012.2</v>
      </c>
    </row>
    <row r="30" spans="1:6" ht="12.75" customHeight="1" x14ac:dyDescent="0.25">
      <c r="A30" s="13" t="s">
        <v>29</v>
      </c>
      <c r="B30" s="14">
        <v>3900</v>
      </c>
      <c r="C30" s="15">
        <f>abr!E30</f>
        <v>2953.16</v>
      </c>
      <c r="D30" s="16">
        <v>1380</v>
      </c>
      <c r="E30" s="16">
        <f t="shared" si="8"/>
        <v>4333.16</v>
      </c>
      <c r="F30" s="17">
        <f t="shared" si="9"/>
        <v>-433.15999999999985</v>
      </c>
    </row>
    <row r="31" spans="1:6" ht="12.75" customHeight="1" x14ac:dyDescent="0.25">
      <c r="A31" s="13" t="s">
        <v>30</v>
      </c>
      <c r="B31" s="14">
        <v>19000</v>
      </c>
      <c r="C31" s="15">
        <f>abr!E31</f>
        <v>0</v>
      </c>
      <c r="D31" s="16"/>
      <c r="E31" s="16">
        <f t="shared" si="8"/>
        <v>0</v>
      </c>
      <c r="F31" s="17">
        <f t="shared" si="9"/>
        <v>19000</v>
      </c>
    </row>
    <row r="32" spans="1:6" ht="12.75" customHeight="1" x14ac:dyDescent="0.25">
      <c r="A32" s="13" t="s">
        <v>31</v>
      </c>
      <c r="B32" s="14">
        <v>130000</v>
      </c>
      <c r="C32" s="15">
        <f>abr!E32</f>
        <v>33690</v>
      </c>
      <c r="D32" s="16">
        <v>3070</v>
      </c>
      <c r="E32" s="16">
        <f t="shared" si="8"/>
        <v>36760</v>
      </c>
      <c r="F32" s="17">
        <f t="shared" si="9"/>
        <v>93240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abr!E33</f>
        <v>115308.94</v>
      </c>
      <c r="D33" s="12">
        <f t="shared" ref="D33:F33" si="10">+D34+D36</f>
        <v>915776.44000000006</v>
      </c>
      <c r="E33" s="12">
        <f t="shared" si="10"/>
        <v>1031085.38</v>
      </c>
      <c r="F33" s="12">
        <f t="shared" si="10"/>
        <v>-657885.38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abr!E34</f>
        <v>26095.23</v>
      </c>
      <c r="D34" s="12">
        <f t="shared" ref="D34:F34" si="11">+D35</f>
        <v>3896.88</v>
      </c>
      <c r="E34" s="12">
        <f t="shared" si="11"/>
        <v>29992.11</v>
      </c>
      <c r="F34" s="12">
        <f t="shared" si="11"/>
        <v>55007.89</v>
      </c>
    </row>
    <row r="35" spans="1:6" ht="12.75" customHeight="1" x14ac:dyDescent="0.25">
      <c r="A35" s="13" t="s">
        <v>34</v>
      </c>
      <c r="B35" s="14">
        <v>85000</v>
      </c>
      <c r="C35" s="15">
        <f>abr!E35</f>
        <v>26095.23</v>
      </c>
      <c r="D35" s="16">
        <v>3896.88</v>
      </c>
      <c r="E35" s="16">
        <f t="shared" ref="E35" si="12">+C35+D35</f>
        <v>29992.11</v>
      </c>
      <c r="F35" s="17">
        <f t="shared" ref="F35" si="13">+B35-E35</f>
        <v>55007.89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abr!E36</f>
        <v>89213.71</v>
      </c>
      <c r="D36" s="12">
        <f t="shared" ref="D36:F36" si="14">+SUM(D37:D40)</f>
        <v>911879.56</v>
      </c>
      <c r="E36" s="12">
        <f t="shared" si="14"/>
        <v>1001093.27</v>
      </c>
      <c r="F36" s="12">
        <f t="shared" si="14"/>
        <v>-712893.27</v>
      </c>
    </row>
    <row r="37" spans="1:6" ht="12.75" customHeight="1" x14ac:dyDescent="0.25">
      <c r="A37" s="13" t="s">
        <v>36</v>
      </c>
      <c r="B37" s="14">
        <v>196000</v>
      </c>
      <c r="C37" s="15">
        <f>abr!E37</f>
        <v>78222.880000000005</v>
      </c>
      <c r="D37" s="16">
        <v>11879.56</v>
      </c>
      <c r="E37" s="16">
        <f t="shared" ref="E37:E40" si="15">+C37+D37</f>
        <v>90102.44</v>
      </c>
      <c r="F37" s="17">
        <f t="shared" ref="F37:F40" si="16">+B37-E37</f>
        <v>105897.56</v>
      </c>
    </row>
    <row r="38" spans="1:6" ht="12.75" customHeight="1" x14ac:dyDescent="0.25">
      <c r="A38" s="21" t="s">
        <v>37</v>
      </c>
      <c r="B38" s="14">
        <v>30000</v>
      </c>
      <c r="C38" s="15">
        <f>abr!E38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5">
        <f>abr!E39</f>
        <v>0</v>
      </c>
      <c r="D39" s="16">
        <v>900000</v>
      </c>
      <c r="E39" s="16">
        <f t="shared" si="15"/>
        <v>900000</v>
      </c>
      <c r="F39" s="17">
        <f t="shared" si="16"/>
        <v>-867800</v>
      </c>
    </row>
    <row r="40" spans="1:6" ht="12.75" customHeight="1" x14ac:dyDescent="0.25">
      <c r="A40" s="21" t="s">
        <v>39</v>
      </c>
      <c r="B40" s="14">
        <v>30000</v>
      </c>
      <c r="C40" s="15">
        <f>abr!E40</f>
        <v>3360.5</v>
      </c>
      <c r="D40" s="16"/>
      <c r="E40" s="16">
        <f t="shared" si="15"/>
        <v>3360.5</v>
      </c>
      <c r="F40" s="17">
        <f t="shared" si="16"/>
        <v>26639.5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abr!E41</f>
        <v>41408.080000000002</v>
      </c>
      <c r="D41" s="12">
        <f t="shared" ref="D41:F41" si="17">+D42+D45</f>
        <v>2300</v>
      </c>
      <c r="E41" s="12">
        <f t="shared" si="17"/>
        <v>43708.08</v>
      </c>
      <c r="F41" s="12">
        <f t="shared" si="17"/>
        <v>271291.92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abr!E42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5">
        <f>abr!E43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5">
        <f>abr!E44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abr!E45</f>
        <v>41408.080000000002</v>
      </c>
      <c r="D45" s="12">
        <f t="shared" ref="D45:F45" si="21">+SUM(D46:D47)</f>
        <v>2300</v>
      </c>
      <c r="E45" s="12">
        <f t="shared" si="21"/>
        <v>43708.08</v>
      </c>
      <c r="F45" s="12">
        <f t="shared" si="21"/>
        <v>271291.92</v>
      </c>
    </row>
    <row r="46" spans="1:6" ht="12.75" customHeight="1" x14ac:dyDescent="0.25">
      <c r="A46" s="18" t="s">
        <v>45</v>
      </c>
      <c r="B46" s="14">
        <v>265000</v>
      </c>
      <c r="C46" s="15">
        <f>abr!E46</f>
        <v>41408.080000000002</v>
      </c>
      <c r="D46" s="16">
        <v>2300</v>
      </c>
      <c r="E46" s="16">
        <f t="shared" ref="E46:E47" si="22">+C46+D46</f>
        <v>43708.08</v>
      </c>
      <c r="F46" s="17">
        <f t="shared" ref="F46:F47" si="23">+B46-E46</f>
        <v>221291.91999999998</v>
      </c>
    </row>
    <row r="47" spans="1:6" ht="12.75" customHeight="1" x14ac:dyDescent="0.25">
      <c r="A47" s="21" t="s">
        <v>46</v>
      </c>
      <c r="B47" s="14">
        <v>50000</v>
      </c>
      <c r="C47" s="15">
        <f>abr!E47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abr!E48</f>
        <v>651561.68999999994</v>
      </c>
      <c r="D48" s="10">
        <f t="shared" ref="D48:F48" si="24">+SUM(D49:D52)</f>
        <v>138696.88</v>
      </c>
      <c r="E48" s="10">
        <f t="shared" si="24"/>
        <v>790258.57</v>
      </c>
      <c r="F48" s="10">
        <f t="shared" si="24"/>
        <v>1129741.4300000002</v>
      </c>
    </row>
    <row r="49" spans="1:6" ht="12.75" customHeight="1" x14ac:dyDescent="0.25">
      <c r="A49" s="13" t="s">
        <v>48</v>
      </c>
      <c r="B49" s="14">
        <v>0</v>
      </c>
      <c r="C49" s="15">
        <f>abr!E49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5">
        <f>abr!E50</f>
        <v>337965.45999999996</v>
      </c>
      <c r="D50" s="16">
        <v>52981.2</v>
      </c>
      <c r="E50" s="16">
        <f t="shared" si="25"/>
        <v>390946.66</v>
      </c>
      <c r="F50" s="17">
        <f t="shared" si="26"/>
        <v>429053.34</v>
      </c>
    </row>
    <row r="51" spans="1:6" ht="12.75" customHeight="1" x14ac:dyDescent="0.25">
      <c r="A51" s="21" t="s">
        <v>50</v>
      </c>
      <c r="B51" s="14">
        <v>1100000</v>
      </c>
      <c r="C51" s="15">
        <f>abr!E51</f>
        <v>313596.23</v>
      </c>
      <c r="D51" s="16">
        <v>85715.68</v>
      </c>
      <c r="E51" s="16">
        <f t="shared" si="25"/>
        <v>399311.91</v>
      </c>
      <c r="F51" s="17">
        <f t="shared" si="26"/>
        <v>700688.09000000008</v>
      </c>
    </row>
    <row r="52" spans="1:6" ht="12.75" customHeight="1" x14ac:dyDescent="0.25">
      <c r="A52" s="21" t="s">
        <v>51</v>
      </c>
      <c r="B52" s="14">
        <v>0</v>
      </c>
      <c r="C52" s="15">
        <f>abr!E52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abr!E53</f>
        <v>50046918.18</v>
      </c>
      <c r="D53" s="10">
        <f t="shared" ref="D53:F54" si="27">+D54</f>
        <v>11404585.75</v>
      </c>
      <c r="E53" s="10">
        <f t="shared" si="27"/>
        <v>61451503.93</v>
      </c>
      <c r="F53" s="10">
        <f t="shared" si="27"/>
        <v>129293396.06999999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abr!E54</f>
        <v>50046918.18</v>
      </c>
      <c r="D54" s="12">
        <f t="shared" si="27"/>
        <v>11404585.75</v>
      </c>
      <c r="E54" s="12">
        <f t="shared" si="27"/>
        <v>61451503.93</v>
      </c>
      <c r="F54" s="12">
        <f t="shared" si="27"/>
        <v>129293396.06999999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abr!E55</f>
        <v>50046918.18</v>
      </c>
      <c r="D55" s="12">
        <f t="shared" ref="D55:F55" si="28">+SUM(D56:D59)</f>
        <v>11404585.75</v>
      </c>
      <c r="E55" s="12">
        <f t="shared" si="28"/>
        <v>61451503.93</v>
      </c>
      <c r="F55" s="12">
        <f t="shared" si="28"/>
        <v>129293396.06999999</v>
      </c>
    </row>
    <row r="56" spans="1:6" ht="12.75" customHeight="1" x14ac:dyDescent="0.25">
      <c r="A56" s="13" t="s">
        <v>56</v>
      </c>
      <c r="B56" s="14">
        <v>189554900</v>
      </c>
      <c r="C56" s="15">
        <f>abr!E56</f>
        <v>48715203.359999999</v>
      </c>
      <c r="D56" s="16">
        <v>11400315.67</v>
      </c>
      <c r="E56" s="16">
        <f t="shared" ref="E56:E59" si="29">+C56+D56</f>
        <v>60115519.030000001</v>
      </c>
      <c r="F56" s="17">
        <f t="shared" ref="F56:F59" si="30">+B56-E56</f>
        <v>129439380.97</v>
      </c>
    </row>
    <row r="57" spans="1:6" ht="12.75" customHeight="1" x14ac:dyDescent="0.25">
      <c r="A57" s="13" t="s">
        <v>57</v>
      </c>
      <c r="B57" s="14">
        <v>90000</v>
      </c>
      <c r="C57" s="15">
        <f>abr!E57</f>
        <v>23267.82</v>
      </c>
      <c r="D57" s="16">
        <v>4270.08</v>
      </c>
      <c r="E57" s="16">
        <f t="shared" si="29"/>
        <v>27537.9</v>
      </c>
      <c r="F57" s="17">
        <f t="shared" si="30"/>
        <v>62462.1</v>
      </c>
    </row>
    <row r="58" spans="1:6" ht="12.75" customHeight="1" x14ac:dyDescent="0.25">
      <c r="A58" s="13" t="s">
        <v>58</v>
      </c>
      <c r="B58" s="14">
        <v>100000</v>
      </c>
      <c r="C58" s="15">
        <f>abr!E58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5">
        <f>abr!E59</f>
        <v>1308447</v>
      </c>
      <c r="D59" s="16"/>
      <c r="E59" s="16">
        <f t="shared" si="29"/>
        <v>1308447</v>
      </c>
      <c r="F59" s="17">
        <f t="shared" si="30"/>
        <v>-308447</v>
      </c>
    </row>
    <row r="60" spans="1:6" ht="12.75" customHeight="1" x14ac:dyDescent="0.25">
      <c r="A60" s="9"/>
      <c r="B60" s="14"/>
      <c r="C60" s="15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abr!E61</f>
        <v>4530184.3599999994</v>
      </c>
      <c r="D61" s="12">
        <f t="shared" ref="D61:F61" si="31">+D62+D64</f>
        <v>0</v>
      </c>
      <c r="E61" s="12">
        <f t="shared" si="31"/>
        <v>4530184.3599999994</v>
      </c>
      <c r="F61" s="12">
        <f t="shared" si="31"/>
        <v>19435080.640000001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abr!E62</f>
        <v>12376</v>
      </c>
      <c r="D62" s="12">
        <f t="shared" ref="D62:F62" si="32">+D63</f>
        <v>0</v>
      </c>
      <c r="E62" s="12">
        <f t="shared" si="32"/>
        <v>12376</v>
      </c>
      <c r="F62" s="12">
        <f t="shared" si="32"/>
        <v>357624</v>
      </c>
    </row>
    <row r="63" spans="1:6" ht="12.75" customHeight="1" x14ac:dyDescent="0.25">
      <c r="A63" s="21" t="s">
        <v>61</v>
      </c>
      <c r="B63" s="14">
        <v>370000</v>
      </c>
      <c r="C63" s="15">
        <f>abr!E63</f>
        <v>12376</v>
      </c>
      <c r="D63" s="16"/>
      <c r="E63" s="16">
        <f t="shared" ref="E63" si="33">+C63+D63</f>
        <v>12376</v>
      </c>
      <c r="F63" s="17">
        <f t="shared" ref="F63" si="34">+B63-E63</f>
        <v>357624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abr!E64</f>
        <v>4517808.3599999994</v>
      </c>
      <c r="D64" s="12">
        <f t="shared" ref="D64:F64" si="35">+D65+D70</f>
        <v>0</v>
      </c>
      <c r="E64" s="12">
        <f t="shared" si="35"/>
        <v>4517808.3599999994</v>
      </c>
      <c r="F64" s="12">
        <f t="shared" si="35"/>
        <v>19077456.640000001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abr!E65</f>
        <v>3924167.7699999996</v>
      </c>
      <c r="D65" s="12">
        <f t="shared" ref="D65:F65" si="36">+SUM(D66:D69)</f>
        <v>0</v>
      </c>
      <c r="E65" s="12">
        <f t="shared" si="36"/>
        <v>3924167.7699999996</v>
      </c>
      <c r="F65" s="12">
        <f t="shared" si="36"/>
        <v>11344535.23</v>
      </c>
    </row>
    <row r="66" spans="1:6" ht="12.75" customHeight="1" x14ac:dyDescent="0.25">
      <c r="A66" s="13" t="s">
        <v>64</v>
      </c>
      <c r="B66" s="14">
        <v>1000000</v>
      </c>
      <c r="C66" s="15">
        <f>abr!E66</f>
        <v>89540</v>
      </c>
      <c r="D66" s="16"/>
      <c r="E66" s="16">
        <f t="shared" ref="E66:E69" si="37">+C66+D66</f>
        <v>89540</v>
      </c>
      <c r="F66" s="17">
        <f t="shared" ref="F66:F69" si="38">+B66-E66</f>
        <v>910460</v>
      </c>
    </row>
    <row r="67" spans="1:6" ht="12.75" customHeight="1" x14ac:dyDescent="0.25">
      <c r="A67" s="32" t="s">
        <v>74</v>
      </c>
      <c r="B67" s="14">
        <v>1000000</v>
      </c>
      <c r="C67" s="15">
        <f>abr!E67</f>
        <v>0</v>
      </c>
      <c r="D67" s="16"/>
      <c r="E67" s="16">
        <f t="shared" si="37"/>
        <v>0</v>
      </c>
      <c r="F67" s="17">
        <f t="shared" si="38"/>
        <v>1000000</v>
      </c>
    </row>
    <row r="68" spans="1:6" ht="12.75" customHeight="1" x14ac:dyDescent="0.25">
      <c r="A68" s="32" t="s">
        <v>75</v>
      </c>
      <c r="B68" s="14">
        <v>7268703</v>
      </c>
      <c r="C68" s="15">
        <f>abr!E68</f>
        <v>3834627.7699999996</v>
      </c>
      <c r="D68" s="16"/>
      <c r="E68" s="16">
        <f t="shared" si="37"/>
        <v>3834627.7699999996</v>
      </c>
      <c r="F68" s="17">
        <f t="shared" si="38"/>
        <v>3434075.2300000004</v>
      </c>
    </row>
    <row r="69" spans="1:6" ht="12.75" customHeight="1" x14ac:dyDescent="0.25">
      <c r="A69" s="32" t="s">
        <v>73</v>
      </c>
      <c r="B69" s="14">
        <v>6000000</v>
      </c>
      <c r="C69" s="15">
        <f>abr!E69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abr!E70</f>
        <v>593640.59</v>
      </c>
      <c r="D70" s="12">
        <f t="shared" ref="D70:F70" si="39">+D71</f>
        <v>0</v>
      </c>
      <c r="E70" s="12">
        <f t="shared" si="39"/>
        <v>593640.59</v>
      </c>
      <c r="F70" s="12">
        <f t="shared" si="39"/>
        <v>7732921.4100000001</v>
      </c>
    </row>
    <row r="71" spans="1:6" ht="12.75" customHeight="1" x14ac:dyDescent="0.25">
      <c r="A71" s="21" t="s">
        <v>66</v>
      </c>
      <c r="B71" s="14">
        <v>8326562</v>
      </c>
      <c r="C71" s="15">
        <f>abr!E71</f>
        <v>593640.59</v>
      </c>
      <c r="D71" s="16"/>
      <c r="E71" s="16">
        <f t="shared" ref="E71" si="40">+C71+D71</f>
        <v>593640.59</v>
      </c>
      <c r="F71" s="17">
        <f t="shared" ref="F71" si="41">+B71-E71</f>
        <v>7732921.4100000001</v>
      </c>
    </row>
    <row r="72" spans="1:6" ht="12.75" customHeight="1" x14ac:dyDescent="0.25">
      <c r="A72" s="13"/>
      <c r="B72" s="14"/>
      <c r="C72" s="15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abr!E73</f>
        <v>0</v>
      </c>
      <c r="D73" s="12">
        <f t="shared" ref="D73:F74" si="42">+D74</f>
        <v>0</v>
      </c>
      <c r="E73" s="12">
        <f t="shared" si="42"/>
        <v>0</v>
      </c>
      <c r="F73" s="12">
        <f t="shared" si="42"/>
        <v>4000000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abr!E74</f>
        <v>0</v>
      </c>
      <c r="D74" s="12">
        <f t="shared" si="42"/>
        <v>0</v>
      </c>
      <c r="E74" s="12">
        <f t="shared" si="42"/>
        <v>0</v>
      </c>
      <c r="F74" s="12">
        <f t="shared" si="42"/>
        <v>4000000</v>
      </c>
    </row>
    <row r="75" spans="1:6" ht="12.75" customHeight="1" thickBot="1" x14ac:dyDescent="0.3">
      <c r="A75" s="21" t="s">
        <v>69</v>
      </c>
      <c r="B75" s="25">
        <v>4000000</v>
      </c>
      <c r="C75" s="15">
        <f>abr!E75</f>
        <v>0</v>
      </c>
      <c r="D75" s="16"/>
      <c r="E75" s="16">
        <f t="shared" ref="E75" si="43">+C75+D75</f>
        <v>0</v>
      </c>
      <c r="F75" s="17">
        <f t="shared" ref="F75" si="44">+B75-E75</f>
        <v>4000000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abr!E76</f>
        <v>56829852.670000002</v>
      </c>
      <c r="D76" s="27">
        <f t="shared" ref="D76:F76" si="45">+D9+D61+D73</f>
        <v>12548888.83</v>
      </c>
      <c r="E76" s="27">
        <f t="shared" si="45"/>
        <v>69378741.5</v>
      </c>
      <c r="F76" s="27">
        <f t="shared" si="45"/>
        <v>156187523.5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75B38-D62F-475E-9AF4-8E72EB8D764D}">
  <sheetPr syncVertical="1" syncRef="A19" transitionEvaluation="1"/>
  <dimension ref="A1:F84"/>
  <sheetViews>
    <sheetView topLeftCell="A19" zoomScale="120" zoomScaleNormal="120" workbookViewId="0">
      <selection activeCell="G19" sqref="G1:I1048576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80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may!E9</f>
        <v>64848557.140000001</v>
      </c>
      <c r="D9" s="7">
        <f t="shared" ref="D9:F9" si="0">+D10+D48+D53</f>
        <v>13975301.27</v>
      </c>
      <c r="E9" s="7">
        <f t="shared" si="0"/>
        <v>78823858.410000011</v>
      </c>
      <c r="F9" s="7">
        <f t="shared" si="0"/>
        <v>118777141.58999999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may!E10</f>
        <v>2606794.64</v>
      </c>
      <c r="D10" s="10">
        <f t="shared" ref="D10:F10" si="1">+D11+D33+D41</f>
        <v>229314.71</v>
      </c>
      <c r="E10" s="10">
        <f t="shared" si="1"/>
        <v>2836109.35</v>
      </c>
      <c r="F10" s="10">
        <f t="shared" si="1"/>
        <v>2099990.65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may!E11</f>
        <v>1532001.1800000002</v>
      </c>
      <c r="D11" s="12">
        <f t="shared" ref="D11:F11" si="2">+D12+D14+D25</f>
        <v>161431.78</v>
      </c>
      <c r="E11" s="12">
        <f t="shared" si="2"/>
        <v>1693432.96</v>
      </c>
      <c r="F11" s="12">
        <f t="shared" si="2"/>
        <v>2554467.04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may!E12</f>
        <v>920787.01</v>
      </c>
      <c r="D12" s="12">
        <f t="shared" ref="D12:F12" si="3">+D13</f>
        <v>54762.65</v>
      </c>
      <c r="E12" s="12">
        <f t="shared" si="3"/>
        <v>975549.66</v>
      </c>
      <c r="F12" s="12">
        <f t="shared" si="3"/>
        <v>1050450.3399999999</v>
      </c>
    </row>
    <row r="13" spans="1:6" ht="12.75" customHeight="1" x14ac:dyDescent="0.25">
      <c r="A13" s="13" t="s">
        <v>12</v>
      </c>
      <c r="B13" s="14">
        <v>2026000</v>
      </c>
      <c r="C13" s="16">
        <f>may!E13</f>
        <v>920787.01</v>
      </c>
      <c r="D13" s="16">
        <v>54762.65</v>
      </c>
      <c r="E13" s="16">
        <f>+C13+D13</f>
        <v>975549.66</v>
      </c>
      <c r="F13" s="17">
        <f>+B13-E13</f>
        <v>1050450.3399999999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may!E14</f>
        <v>511603.04000000004</v>
      </c>
      <c r="D14" s="12">
        <f t="shared" ref="D14:F14" si="4">+SUM(D15:D24)</f>
        <v>74290.13</v>
      </c>
      <c r="E14" s="12">
        <f t="shared" si="4"/>
        <v>585893.17000000004</v>
      </c>
      <c r="F14" s="12">
        <f t="shared" si="4"/>
        <v>1240106.83</v>
      </c>
    </row>
    <row r="15" spans="1:6" ht="12.75" customHeight="1" x14ac:dyDescent="0.25">
      <c r="A15" s="18" t="s">
        <v>14</v>
      </c>
      <c r="B15" s="14">
        <v>327000</v>
      </c>
      <c r="C15" s="16">
        <f>may!E15</f>
        <v>95005.72</v>
      </c>
      <c r="D15" s="16">
        <v>4717.3599999999997</v>
      </c>
      <c r="E15" s="16">
        <f t="shared" ref="E15:E24" si="5">+C15+D15</f>
        <v>99723.08</v>
      </c>
      <c r="F15" s="17">
        <f t="shared" ref="F15:F24" si="6">+B15-E15</f>
        <v>227276.91999999998</v>
      </c>
    </row>
    <row r="16" spans="1:6" ht="12.75" customHeight="1" x14ac:dyDescent="0.25">
      <c r="A16" s="18" t="s">
        <v>15</v>
      </c>
      <c r="B16" s="14">
        <v>310000</v>
      </c>
      <c r="C16" s="16">
        <f>may!E16</f>
        <v>86739.499999999985</v>
      </c>
      <c r="D16" s="16">
        <v>4192.3599999999997</v>
      </c>
      <c r="E16" s="16">
        <f t="shared" si="5"/>
        <v>90931.859999999986</v>
      </c>
      <c r="F16" s="17">
        <f t="shared" si="6"/>
        <v>219068.14</v>
      </c>
    </row>
    <row r="17" spans="1:6" ht="12.75" customHeight="1" x14ac:dyDescent="0.25">
      <c r="A17" s="18" t="s">
        <v>16</v>
      </c>
      <c r="B17" s="14">
        <v>33000</v>
      </c>
      <c r="C17" s="16">
        <f>may!E17</f>
        <v>6540</v>
      </c>
      <c r="D17" s="16">
        <v>865.2</v>
      </c>
      <c r="E17" s="16">
        <f t="shared" si="5"/>
        <v>7405.2</v>
      </c>
      <c r="F17" s="17">
        <f t="shared" si="6"/>
        <v>25594.799999999999</v>
      </c>
    </row>
    <row r="18" spans="1:6" ht="12.75" customHeight="1" x14ac:dyDescent="0.25">
      <c r="A18" s="18" t="s">
        <v>17</v>
      </c>
      <c r="B18" s="14">
        <v>220000</v>
      </c>
      <c r="C18" s="16">
        <f>may!E18</f>
        <v>65328.499999999993</v>
      </c>
      <c r="D18" s="16">
        <v>3145.44</v>
      </c>
      <c r="E18" s="16">
        <f t="shared" si="5"/>
        <v>68473.939999999988</v>
      </c>
      <c r="F18" s="17">
        <f t="shared" si="6"/>
        <v>151526.06</v>
      </c>
    </row>
    <row r="19" spans="1:6" ht="12.75" customHeight="1" x14ac:dyDescent="0.25">
      <c r="A19" s="13" t="s">
        <v>18</v>
      </c>
      <c r="B19" s="14">
        <v>738000</v>
      </c>
      <c r="C19" s="16">
        <f>may!E19</f>
        <v>228562.28</v>
      </c>
      <c r="D19" s="16">
        <v>16854.86</v>
      </c>
      <c r="E19" s="16">
        <f t="shared" si="5"/>
        <v>245417.14</v>
      </c>
      <c r="F19" s="17">
        <f t="shared" si="6"/>
        <v>492582.86</v>
      </c>
    </row>
    <row r="20" spans="1:6" ht="12.75" customHeight="1" x14ac:dyDescent="0.25">
      <c r="A20" s="18" t="s">
        <v>19</v>
      </c>
      <c r="B20" s="14">
        <v>220000</v>
      </c>
      <c r="C20" s="16">
        <f>may!E20</f>
        <v>65328.499999999993</v>
      </c>
      <c r="D20" s="16">
        <v>3145.44</v>
      </c>
      <c r="E20" s="16">
        <f t="shared" si="5"/>
        <v>68473.939999999988</v>
      </c>
      <c r="F20" s="17">
        <f t="shared" si="6"/>
        <v>151526.06</v>
      </c>
    </row>
    <row r="21" spans="1:6" ht="12.75" customHeight="1" x14ac:dyDescent="0.25">
      <c r="A21" s="13" t="s">
        <v>20</v>
      </c>
      <c r="B21" s="14">
        <v>50000</v>
      </c>
      <c r="C21" s="16">
        <f>may!E21</f>
        <v>810.9</v>
      </c>
      <c r="D21" s="16">
        <v>1079.7</v>
      </c>
      <c r="E21" s="16">
        <f t="shared" si="5"/>
        <v>1890.6</v>
      </c>
      <c r="F21" s="17">
        <f t="shared" si="6"/>
        <v>48109.4</v>
      </c>
    </row>
    <row r="22" spans="1:6" ht="12.75" customHeight="1" x14ac:dyDescent="0.25">
      <c r="A22" s="13" t="s">
        <v>21</v>
      </c>
      <c r="B22" s="14">
        <v>28000</v>
      </c>
      <c r="C22" s="16">
        <f>may!E22</f>
        <v>16964</v>
      </c>
      <c r="D22" s="16">
        <v>24203.88</v>
      </c>
      <c r="E22" s="16">
        <f t="shared" si="5"/>
        <v>41167.880000000005</v>
      </c>
      <c r="F22" s="17">
        <f t="shared" si="6"/>
        <v>-13167.880000000005</v>
      </c>
    </row>
    <row r="23" spans="1:6" ht="12.75" customHeight="1" x14ac:dyDescent="0.25">
      <c r="A23" s="13" t="s">
        <v>22</v>
      </c>
      <c r="B23" s="14">
        <v>109000</v>
      </c>
      <c r="C23" s="16">
        <f>may!E23</f>
        <v>26797.25</v>
      </c>
      <c r="D23" s="16">
        <v>16085.89</v>
      </c>
      <c r="E23" s="16">
        <f t="shared" si="5"/>
        <v>42883.14</v>
      </c>
      <c r="F23" s="17">
        <f t="shared" si="6"/>
        <v>66116.86</v>
      </c>
    </row>
    <row r="24" spans="1:6" ht="12.75" customHeight="1" x14ac:dyDescent="0.25">
      <c r="A24" s="13" t="s">
        <v>23</v>
      </c>
      <c r="B24" s="14">
        <v>-209000</v>
      </c>
      <c r="C24" s="16">
        <f>may!E24</f>
        <v>-80473.61</v>
      </c>
      <c r="D24" s="16"/>
      <c r="E24" s="16">
        <f t="shared" si="5"/>
        <v>-80473.61</v>
      </c>
      <c r="F24" s="17">
        <f t="shared" si="6"/>
        <v>-128526.39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may!E25</f>
        <v>99611.13</v>
      </c>
      <c r="D25" s="12">
        <f t="shared" ref="D25:F25" si="7">+SUM(D26:D32)</f>
        <v>32379</v>
      </c>
      <c r="E25" s="12">
        <f t="shared" si="7"/>
        <v>131990.13</v>
      </c>
      <c r="F25" s="12">
        <f t="shared" si="7"/>
        <v>263909.87</v>
      </c>
    </row>
    <row r="26" spans="1:6" ht="12.75" customHeight="1" x14ac:dyDescent="0.25">
      <c r="A26" s="13" t="s">
        <v>25</v>
      </c>
      <c r="B26" s="14">
        <v>22000</v>
      </c>
      <c r="C26" s="16">
        <f>may!E26</f>
        <v>240</v>
      </c>
      <c r="D26" s="16">
        <v>960</v>
      </c>
      <c r="E26" s="16">
        <f t="shared" ref="E26:E32" si="8">+C26+D26</f>
        <v>1200</v>
      </c>
      <c r="F26" s="17">
        <f t="shared" ref="F26:F32" si="9">+B26-E26</f>
        <v>20800</v>
      </c>
    </row>
    <row r="27" spans="1:6" ht="12.75" customHeight="1" x14ac:dyDescent="0.25">
      <c r="A27" s="13" t="s">
        <v>26</v>
      </c>
      <c r="B27" s="14">
        <v>5000</v>
      </c>
      <c r="C27" s="16">
        <f>may!E27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6">
        <f>may!E28</f>
        <v>31290.17</v>
      </c>
      <c r="D28" s="16">
        <v>13274</v>
      </c>
      <c r="E28" s="16">
        <f t="shared" si="8"/>
        <v>44564.17</v>
      </c>
      <c r="F28" s="17">
        <f t="shared" si="9"/>
        <v>81435.83</v>
      </c>
    </row>
    <row r="29" spans="1:6" ht="12.75" customHeight="1" x14ac:dyDescent="0.25">
      <c r="A29" s="13" t="s">
        <v>28</v>
      </c>
      <c r="B29" s="14">
        <v>90000</v>
      </c>
      <c r="C29" s="16">
        <f>may!E29</f>
        <v>26987.8</v>
      </c>
      <c r="D29" s="16">
        <v>5560</v>
      </c>
      <c r="E29" s="16">
        <f t="shared" si="8"/>
        <v>32547.8</v>
      </c>
      <c r="F29" s="17">
        <f t="shared" si="9"/>
        <v>57452.2</v>
      </c>
    </row>
    <row r="30" spans="1:6" ht="12.75" customHeight="1" x14ac:dyDescent="0.25">
      <c r="A30" s="13" t="s">
        <v>29</v>
      </c>
      <c r="B30" s="14">
        <v>3900</v>
      </c>
      <c r="C30" s="16">
        <f>may!E30</f>
        <v>4333.16</v>
      </c>
      <c r="D30" s="16"/>
      <c r="E30" s="16">
        <f t="shared" si="8"/>
        <v>4333.16</v>
      </c>
      <c r="F30" s="17">
        <f t="shared" si="9"/>
        <v>-433.15999999999985</v>
      </c>
    </row>
    <row r="31" spans="1:6" ht="12.75" customHeight="1" x14ac:dyDescent="0.25">
      <c r="A31" s="13" t="s">
        <v>30</v>
      </c>
      <c r="B31" s="14">
        <v>19000</v>
      </c>
      <c r="C31" s="16">
        <f>may!E31</f>
        <v>0</v>
      </c>
      <c r="D31" s="16"/>
      <c r="E31" s="16">
        <f t="shared" si="8"/>
        <v>0</v>
      </c>
      <c r="F31" s="17">
        <f t="shared" si="9"/>
        <v>19000</v>
      </c>
    </row>
    <row r="32" spans="1:6" ht="12.75" customHeight="1" x14ac:dyDescent="0.25">
      <c r="A32" s="13" t="s">
        <v>31</v>
      </c>
      <c r="B32" s="14">
        <v>130000</v>
      </c>
      <c r="C32" s="16">
        <f>may!E32</f>
        <v>36760</v>
      </c>
      <c r="D32" s="16">
        <v>12585</v>
      </c>
      <c r="E32" s="16">
        <f t="shared" si="8"/>
        <v>49345</v>
      </c>
      <c r="F32" s="17">
        <f t="shared" si="9"/>
        <v>80655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may!E33</f>
        <v>1031085.38</v>
      </c>
      <c r="D33" s="12">
        <f t="shared" ref="D33:F33" si="10">+D34+D36</f>
        <v>32646.93</v>
      </c>
      <c r="E33" s="12">
        <f t="shared" si="10"/>
        <v>1063732.31</v>
      </c>
      <c r="F33" s="12">
        <f t="shared" si="10"/>
        <v>-690532.31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may!E34</f>
        <v>29992.11</v>
      </c>
      <c r="D34" s="12">
        <f t="shared" ref="D34:F34" si="11">+D35</f>
        <v>3074.15</v>
      </c>
      <c r="E34" s="12">
        <f t="shared" si="11"/>
        <v>33066.26</v>
      </c>
      <c r="F34" s="12">
        <f t="shared" si="11"/>
        <v>51933.74</v>
      </c>
    </row>
    <row r="35" spans="1:6" ht="12.75" customHeight="1" x14ac:dyDescent="0.25">
      <c r="A35" s="13" t="s">
        <v>34</v>
      </c>
      <c r="B35" s="14">
        <v>85000</v>
      </c>
      <c r="C35" s="16">
        <f>may!E35</f>
        <v>29992.11</v>
      </c>
      <c r="D35" s="16">
        <v>3074.15</v>
      </c>
      <c r="E35" s="16">
        <f t="shared" ref="E35" si="12">+C35+D35</f>
        <v>33066.26</v>
      </c>
      <c r="F35" s="17">
        <f t="shared" ref="F35" si="13">+B35-E35</f>
        <v>51933.74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may!E36</f>
        <v>1001093.27</v>
      </c>
      <c r="D36" s="12">
        <f t="shared" ref="D36:F36" si="14">+SUM(D37:D40)</f>
        <v>29572.78</v>
      </c>
      <c r="E36" s="12">
        <f t="shared" si="14"/>
        <v>1030666.05</v>
      </c>
      <c r="F36" s="12">
        <f t="shared" si="14"/>
        <v>-742466.05</v>
      </c>
    </row>
    <row r="37" spans="1:6" ht="12.75" customHeight="1" x14ac:dyDescent="0.25">
      <c r="A37" s="13" t="s">
        <v>36</v>
      </c>
      <c r="B37" s="14">
        <v>196000</v>
      </c>
      <c r="C37" s="16">
        <f>may!E37</f>
        <v>90102.44</v>
      </c>
      <c r="D37" s="16">
        <v>29572.78</v>
      </c>
      <c r="E37" s="16">
        <f t="shared" ref="E37:E40" si="15">+C37+D37</f>
        <v>119675.22</v>
      </c>
      <c r="F37" s="17">
        <f t="shared" ref="F37:F40" si="16">+B37-E37</f>
        <v>76324.78</v>
      </c>
    </row>
    <row r="38" spans="1:6" ht="12.75" customHeight="1" x14ac:dyDescent="0.25">
      <c r="A38" s="21" t="s">
        <v>37</v>
      </c>
      <c r="B38" s="14">
        <v>30000</v>
      </c>
      <c r="C38" s="16">
        <f>may!E38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6">
        <f>may!E39</f>
        <v>900000</v>
      </c>
      <c r="D39" s="16"/>
      <c r="E39" s="16">
        <f t="shared" si="15"/>
        <v>900000</v>
      </c>
      <c r="F39" s="17">
        <f t="shared" si="16"/>
        <v>-867800</v>
      </c>
    </row>
    <row r="40" spans="1:6" ht="12.75" customHeight="1" x14ac:dyDescent="0.25">
      <c r="A40" s="21" t="s">
        <v>39</v>
      </c>
      <c r="B40" s="14">
        <v>30000</v>
      </c>
      <c r="C40" s="16">
        <f>may!E40</f>
        <v>3360.5</v>
      </c>
      <c r="D40" s="16"/>
      <c r="E40" s="16">
        <f t="shared" si="15"/>
        <v>3360.5</v>
      </c>
      <c r="F40" s="17">
        <f t="shared" si="16"/>
        <v>26639.5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may!E41</f>
        <v>43708.08</v>
      </c>
      <c r="D41" s="12">
        <f t="shared" ref="D41:F41" si="17">+D42+D45</f>
        <v>35236</v>
      </c>
      <c r="E41" s="12">
        <f t="shared" si="17"/>
        <v>78944.08</v>
      </c>
      <c r="F41" s="12">
        <f t="shared" si="17"/>
        <v>236055.91999999998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may!E42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6">
        <f>may!E43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6">
        <f>may!E44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may!E45</f>
        <v>43708.08</v>
      </c>
      <c r="D45" s="12">
        <f t="shared" ref="D45:F45" si="21">+SUM(D46:D47)</f>
        <v>35236</v>
      </c>
      <c r="E45" s="12">
        <f t="shared" si="21"/>
        <v>78944.08</v>
      </c>
      <c r="F45" s="12">
        <f t="shared" si="21"/>
        <v>236055.91999999998</v>
      </c>
    </row>
    <row r="46" spans="1:6" ht="12.75" customHeight="1" x14ac:dyDescent="0.25">
      <c r="A46" s="18" t="s">
        <v>45</v>
      </c>
      <c r="B46" s="14">
        <v>265000</v>
      </c>
      <c r="C46" s="16">
        <f>may!E46</f>
        <v>43708.08</v>
      </c>
      <c r="D46" s="16">
        <v>35236</v>
      </c>
      <c r="E46" s="16">
        <f t="shared" ref="E46:E47" si="22">+C46+D46</f>
        <v>78944.08</v>
      </c>
      <c r="F46" s="17">
        <f t="shared" ref="F46:F47" si="23">+B46-E46</f>
        <v>186055.91999999998</v>
      </c>
    </row>
    <row r="47" spans="1:6" ht="12.75" customHeight="1" x14ac:dyDescent="0.25">
      <c r="A47" s="21" t="s">
        <v>46</v>
      </c>
      <c r="B47" s="14">
        <v>50000</v>
      </c>
      <c r="C47" s="16">
        <f>may!E47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may!E48</f>
        <v>790258.57</v>
      </c>
      <c r="D48" s="10">
        <f t="shared" ref="D48:F48" si="24">+SUM(D49:D52)</f>
        <v>153496.29999999999</v>
      </c>
      <c r="E48" s="10">
        <f t="shared" si="24"/>
        <v>943754.86999999988</v>
      </c>
      <c r="F48" s="10">
        <f t="shared" si="24"/>
        <v>976245.13000000012</v>
      </c>
    </row>
    <row r="49" spans="1:6" ht="12.75" customHeight="1" x14ac:dyDescent="0.25">
      <c r="A49" s="13" t="s">
        <v>48</v>
      </c>
      <c r="B49" s="14">
        <v>0</v>
      </c>
      <c r="C49" s="16">
        <f>may!E49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6">
        <f>may!E50</f>
        <v>390946.66</v>
      </c>
      <c r="D50" s="16">
        <v>46469.77</v>
      </c>
      <c r="E50" s="16">
        <f t="shared" si="25"/>
        <v>437416.43</v>
      </c>
      <c r="F50" s="17">
        <f t="shared" si="26"/>
        <v>382583.57</v>
      </c>
    </row>
    <row r="51" spans="1:6" ht="12.75" customHeight="1" x14ac:dyDescent="0.25">
      <c r="A51" s="21" t="s">
        <v>50</v>
      </c>
      <c r="B51" s="14">
        <v>1100000</v>
      </c>
      <c r="C51" s="16">
        <f>may!E51</f>
        <v>399311.91</v>
      </c>
      <c r="D51" s="16">
        <v>107026.53</v>
      </c>
      <c r="E51" s="16">
        <f t="shared" si="25"/>
        <v>506338.43999999994</v>
      </c>
      <c r="F51" s="17">
        <f t="shared" si="26"/>
        <v>593661.56000000006</v>
      </c>
    </row>
    <row r="52" spans="1:6" ht="12.75" customHeight="1" x14ac:dyDescent="0.25">
      <c r="A52" s="21" t="s">
        <v>51</v>
      </c>
      <c r="B52" s="14">
        <v>0</v>
      </c>
      <c r="C52" s="16">
        <f>may!E52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may!E53</f>
        <v>61451503.93</v>
      </c>
      <c r="D53" s="10">
        <f t="shared" ref="D53:F54" si="27">+D54</f>
        <v>13592490.26</v>
      </c>
      <c r="E53" s="10">
        <f t="shared" si="27"/>
        <v>75043994.190000013</v>
      </c>
      <c r="F53" s="10">
        <f t="shared" si="27"/>
        <v>115700905.80999999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may!E54</f>
        <v>61451503.93</v>
      </c>
      <c r="D54" s="12">
        <f t="shared" si="27"/>
        <v>13592490.26</v>
      </c>
      <c r="E54" s="12">
        <f t="shared" si="27"/>
        <v>75043994.190000013</v>
      </c>
      <c r="F54" s="12">
        <f t="shared" si="27"/>
        <v>115700905.80999999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may!E55</f>
        <v>61451503.93</v>
      </c>
      <c r="D55" s="12">
        <f t="shared" ref="D55:F55" si="28">+SUM(D56:D59)</f>
        <v>13592490.26</v>
      </c>
      <c r="E55" s="12">
        <f t="shared" si="28"/>
        <v>75043994.190000013</v>
      </c>
      <c r="F55" s="12">
        <f t="shared" si="28"/>
        <v>115700905.80999999</v>
      </c>
    </row>
    <row r="56" spans="1:6" ht="12.75" customHeight="1" x14ac:dyDescent="0.25">
      <c r="A56" s="13" t="s">
        <v>56</v>
      </c>
      <c r="B56" s="14">
        <v>189554900</v>
      </c>
      <c r="C56" s="16">
        <f>may!E56</f>
        <v>60115519.030000001</v>
      </c>
      <c r="D56" s="16">
        <v>13588220.18</v>
      </c>
      <c r="E56" s="16">
        <f t="shared" ref="E56:E59" si="29">+C56+D56</f>
        <v>73703739.210000008</v>
      </c>
      <c r="F56" s="17">
        <f t="shared" ref="F56:F59" si="30">+B56-E56</f>
        <v>115851160.78999999</v>
      </c>
    </row>
    <row r="57" spans="1:6" ht="12.75" customHeight="1" x14ac:dyDescent="0.25">
      <c r="A57" s="13" t="s">
        <v>57</v>
      </c>
      <c r="B57" s="14">
        <v>90000</v>
      </c>
      <c r="C57" s="16">
        <f>may!E57</f>
        <v>27537.9</v>
      </c>
      <c r="D57" s="16">
        <v>4270.08</v>
      </c>
      <c r="E57" s="16">
        <f t="shared" si="29"/>
        <v>31807.980000000003</v>
      </c>
      <c r="F57" s="17">
        <f t="shared" si="30"/>
        <v>58192.02</v>
      </c>
    </row>
    <row r="58" spans="1:6" ht="12.75" customHeight="1" x14ac:dyDescent="0.25">
      <c r="A58" s="13" t="s">
        <v>58</v>
      </c>
      <c r="B58" s="14">
        <v>100000</v>
      </c>
      <c r="C58" s="16">
        <f>may!E58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6">
        <f>may!E59</f>
        <v>1308447</v>
      </c>
      <c r="D59" s="16"/>
      <c r="E59" s="16">
        <f t="shared" si="29"/>
        <v>1308447</v>
      </c>
      <c r="F59" s="17">
        <f t="shared" si="30"/>
        <v>-308447</v>
      </c>
    </row>
    <row r="60" spans="1:6" ht="12.75" customHeight="1" x14ac:dyDescent="0.25">
      <c r="A60" s="9"/>
      <c r="B60" s="14"/>
      <c r="C60" s="16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may!E61</f>
        <v>4530184.3599999994</v>
      </c>
      <c r="D61" s="12">
        <f t="shared" ref="D61:F61" si="31">+D62+D64</f>
        <v>3946694.52</v>
      </c>
      <c r="E61" s="12">
        <f t="shared" si="31"/>
        <v>8476878.879999999</v>
      </c>
      <c r="F61" s="12">
        <f t="shared" si="31"/>
        <v>15488386.120000001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may!E62</f>
        <v>12376</v>
      </c>
      <c r="D62" s="12">
        <f t="shared" ref="D62:F62" si="32">+D63</f>
        <v>0</v>
      </c>
      <c r="E62" s="12">
        <f t="shared" si="32"/>
        <v>12376</v>
      </c>
      <c r="F62" s="12">
        <f t="shared" si="32"/>
        <v>357624</v>
      </c>
    </row>
    <row r="63" spans="1:6" ht="12.75" customHeight="1" x14ac:dyDescent="0.25">
      <c r="A63" s="21" t="s">
        <v>61</v>
      </c>
      <c r="B63" s="14">
        <v>370000</v>
      </c>
      <c r="C63" s="16">
        <f>may!E63</f>
        <v>12376</v>
      </c>
      <c r="D63" s="16"/>
      <c r="E63" s="16">
        <f t="shared" ref="E63" si="33">+C63+D63</f>
        <v>12376</v>
      </c>
      <c r="F63" s="17">
        <f t="shared" ref="F63" si="34">+B63-E63</f>
        <v>357624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may!E64</f>
        <v>4517808.3599999994</v>
      </c>
      <c r="D64" s="12">
        <f t="shared" ref="D64:F64" si="35">+D65+D70</f>
        <v>3946694.52</v>
      </c>
      <c r="E64" s="12">
        <f t="shared" si="35"/>
        <v>8464502.879999999</v>
      </c>
      <c r="F64" s="12">
        <f t="shared" si="35"/>
        <v>15130762.120000001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may!E65</f>
        <v>3924167.7699999996</v>
      </c>
      <c r="D65" s="12">
        <f t="shared" ref="D65:F65" si="36">+SUM(D66:D69)</f>
        <v>208000</v>
      </c>
      <c r="E65" s="12">
        <f t="shared" si="36"/>
        <v>4132167.7699999996</v>
      </c>
      <c r="F65" s="12">
        <f t="shared" si="36"/>
        <v>11136535.23</v>
      </c>
    </row>
    <row r="66" spans="1:6" ht="12.75" customHeight="1" x14ac:dyDescent="0.25">
      <c r="A66" s="13" t="s">
        <v>64</v>
      </c>
      <c r="B66" s="14">
        <v>1000000</v>
      </c>
      <c r="C66" s="16">
        <f>may!E66</f>
        <v>89540</v>
      </c>
      <c r="D66" s="16"/>
      <c r="E66" s="16">
        <f t="shared" ref="E66:E69" si="37">+C66+D66</f>
        <v>89540</v>
      </c>
      <c r="F66" s="17">
        <f t="shared" ref="F66:F69" si="38">+B66-E66</f>
        <v>910460</v>
      </c>
    </row>
    <row r="67" spans="1:6" ht="12.75" customHeight="1" x14ac:dyDescent="0.25">
      <c r="A67" s="32" t="s">
        <v>74</v>
      </c>
      <c r="B67" s="14">
        <v>1000000</v>
      </c>
      <c r="C67" s="16">
        <f>may!E67</f>
        <v>0</v>
      </c>
      <c r="D67" s="16">
        <v>208000</v>
      </c>
      <c r="E67" s="16">
        <f t="shared" si="37"/>
        <v>208000</v>
      </c>
      <c r="F67" s="17">
        <f t="shared" si="38"/>
        <v>792000</v>
      </c>
    </row>
    <row r="68" spans="1:6" ht="12.75" customHeight="1" x14ac:dyDescent="0.25">
      <c r="A68" s="32" t="s">
        <v>75</v>
      </c>
      <c r="B68" s="14">
        <v>7268703</v>
      </c>
      <c r="C68" s="16">
        <f>may!E68</f>
        <v>3834627.7699999996</v>
      </c>
      <c r="D68" s="16"/>
      <c r="E68" s="16">
        <f t="shared" si="37"/>
        <v>3834627.7699999996</v>
      </c>
      <c r="F68" s="17">
        <f t="shared" si="38"/>
        <v>3434075.2300000004</v>
      </c>
    </row>
    <row r="69" spans="1:6" ht="12.75" customHeight="1" x14ac:dyDescent="0.25">
      <c r="A69" s="32" t="s">
        <v>73</v>
      </c>
      <c r="B69" s="14">
        <v>6000000</v>
      </c>
      <c r="C69" s="16">
        <f>may!E69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may!E70</f>
        <v>593640.59</v>
      </c>
      <c r="D70" s="12">
        <f t="shared" ref="D70:F70" si="39">+D71</f>
        <v>3738694.52</v>
      </c>
      <c r="E70" s="12">
        <f t="shared" si="39"/>
        <v>4332335.1100000003</v>
      </c>
      <c r="F70" s="12">
        <f t="shared" si="39"/>
        <v>3994226.8899999997</v>
      </c>
    </row>
    <row r="71" spans="1:6" ht="12.75" customHeight="1" x14ac:dyDescent="0.25">
      <c r="A71" s="21" t="s">
        <v>66</v>
      </c>
      <c r="B71" s="14">
        <v>8326562</v>
      </c>
      <c r="C71" s="16">
        <f>may!E71</f>
        <v>593640.59</v>
      </c>
      <c r="D71" s="16">
        <v>3738694.52</v>
      </c>
      <c r="E71" s="16">
        <f t="shared" ref="E71" si="40">+C71+D71</f>
        <v>4332335.1100000003</v>
      </c>
      <c r="F71" s="17">
        <f t="shared" ref="F71" si="41">+B71-E71</f>
        <v>3994226.8899999997</v>
      </c>
    </row>
    <row r="72" spans="1:6" ht="12.75" customHeight="1" x14ac:dyDescent="0.25">
      <c r="A72" s="13"/>
      <c r="B72" s="14"/>
      <c r="C72" s="16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may!E73</f>
        <v>0</v>
      </c>
      <c r="D73" s="12">
        <f t="shared" ref="D73:F74" si="42">+D74</f>
        <v>0</v>
      </c>
      <c r="E73" s="12">
        <f t="shared" si="42"/>
        <v>0</v>
      </c>
      <c r="F73" s="12">
        <f t="shared" si="42"/>
        <v>4000000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may!E74</f>
        <v>0</v>
      </c>
      <c r="D74" s="12">
        <f t="shared" si="42"/>
        <v>0</v>
      </c>
      <c r="E74" s="12">
        <f t="shared" si="42"/>
        <v>0</v>
      </c>
      <c r="F74" s="12">
        <f t="shared" si="42"/>
        <v>4000000</v>
      </c>
    </row>
    <row r="75" spans="1:6" ht="12.75" customHeight="1" thickBot="1" x14ac:dyDescent="0.3">
      <c r="A75" s="21" t="s">
        <v>69</v>
      </c>
      <c r="B75" s="25">
        <v>4000000</v>
      </c>
      <c r="C75" s="16">
        <f>may!E75</f>
        <v>0</v>
      </c>
      <c r="D75" s="16"/>
      <c r="E75" s="16">
        <f t="shared" ref="E75" si="43">+C75+D75</f>
        <v>0</v>
      </c>
      <c r="F75" s="17">
        <f t="shared" ref="F75" si="44">+B75-E75</f>
        <v>4000000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may!E76</f>
        <v>69378741.5</v>
      </c>
      <c r="D76" s="27">
        <f t="shared" ref="D76:F76" si="45">+D9+D61+D73</f>
        <v>17921995.789999999</v>
      </c>
      <c r="E76" s="27">
        <f t="shared" si="45"/>
        <v>87300737.290000007</v>
      </c>
      <c r="F76" s="27">
        <f t="shared" si="45"/>
        <v>138265527.70999998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5A1AE-86C0-4E39-A942-B6EE6C26FA70}">
  <sheetPr syncVertical="1" syncRef="A49" transitionEvaluation="1"/>
  <dimension ref="A1:F84"/>
  <sheetViews>
    <sheetView topLeftCell="A49" zoomScale="120" zoomScaleNormal="120" workbookViewId="0">
      <selection activeCell="G49" sqref="G1:I1048576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81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jun!E9</f>
        <v>78823858.410000011</v>
      </c>
      <c r="D9" s="7">
        <f t="shared" ref="D9:F9" si="0">+D10+D48+D53</f>
        <v>19759141.950000003</v>
      </c>
      <c r="E9" s="7">
        <f t="shared" si="0"/>
        <v>98583000.360000014</v>
      </c>
      <c r="F9" s="7">
        <f t="shared" si="0"/>
        <v>99017999.639999986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jun!E10</f>
        <v>2836109.35</v>
      </c>
      <c r="D10" s="10">
        <f t="shared" ref="D10:F10" si="1">+D11+D33+D41</f>
        <v>1172793.29</v>
      </c>
      <c r="E10" s="10">
        <f t="shared" si="1"/>
        <v>4008902.64</v>
      </c>
      <c r="F10" s="10">
        <f t="shared" si="1"/>
        <v>927197.3600000001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jun!E11</f>
        <v>1693432.96</v>
      </c>
      <c r="D11" s="12">
        <f t="shared" ref="D11:F11" si="2">+D12+D14+D25</f>
        <v>1094745.43</v>
      </c>
      <c r="E11" s="12">
        <f t="shared" si="2"/>
        <v>2788178.39</v>
      </c>
      <c r="F11" s="12">
        <f t="shared" si="2"/>
        <v>1459721.61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jun!E12</f>
        <v>975549.66</v>
      </c>
      <c r="D12" s="12">
        <f t="shared" ref="D12:F12" si="3">+D13</f>
        <v>673072.37</v>
      </c>
      <c r="E12" s="12">
        <f t="shared" si="3"/>
        <v>1648622.03</v>
      </c>
      <c r="F12" s="12">
        <f t="shared" si="3"/>
        <v>377377.97</v>
      </c>
    </row>
    <row r="13" spans="1:6" ht="12.75" customHeight="1" x14ac:dyDescent="0.25">
      <c r="A13" s="13" t="s">
        <v>12</v>
      </c>
      <c r="B13" s="14">
        <v>2026000</v>
      </c>
      <c r="C13" s="16">
        <f>jun!E13</f>
        <v>975549.66</v>
      </c>
      <c r="D13" s="16">
        <v>673072.37</v>
      </c>
      <c r="E13" s="16">
        <f>+C13+D13</f>
        <v>1648622.03</v>
      </c>
      <c r="F13" s="17">
        <f>+B13-E13</f>
        <v>377377.97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jun!E14</f>
        <v>585893.17000000004</v>
      </c>
      <c r="D14" s="12">
        <f t="shared" ref="D14:F14" si="4">+SUM(D15:D24)</f>
        <v>358969.52999999997</v>
      </c>
      <c r="E14" s="12">
        <f t="shared" si="4"/>
        <v>944862.7</v>
      </c>
      <c r="F14" s="12">
        <f t="shared" si="4"/>
        <v>881137.3</v>
      </c>
    </row>
    <row r="15" spans="1:6" ht="12.75" customHeight="1" x14ac:dyDescent="0.25">
      <c r="A15" s="18" t="s">
        <v>14</v>
      </c>
      <c r="B15" s="14">
        <v>327000</v>
      </c>
      <c r="C15" s="16">
        <f>jun!E15</f>
        <v>99723.08</v>
      </c>
      <c r="D15" s="16">
        <v>83762.38</v>
      </c>
      <c r="E15" s="16">
        <f t="shared" ref="E15:E24" si="5">+C15+D15</f>
        <v>183485.46000000002</v>
      </c>
      <c r="F15" s="17">
        <f t="shared" ref="F15:F24" si="6">+B15-E15</f>
        <v>143514.53999999998</v>
      </c>
    </row>
    <row r="16" spans="1:6" ht="12.75" customHeight="1" x14ac:dyDescent="0.25">
      <c r="A16" s="18" t="s">
        <v>15</v>
      </c>
      <c r="B16" s="14">
        <v>310000</v>
      </c>
      <c r="C16" s="16">
        <f>jun!E16</f>
        <v>90931.859999999986</v>
      </c>
      <c r="D16" s="16">
        <v>70350.66</v>
      </c>
      <c r="E16" s="16">
        <f t="shared" si="5"/>
        <v>161282.51999999999</v>
      </c>
      <c r="F16" s="17">
        <f t="shared" si="6"/>
        <v>148717.48000000001</v>
      </c>
    </row>
    <row r="17" spans="1:6" ht="12.75" customHeight="1" x14ac:dyDescent="0.25">
      <c r="A17" s="18" t="s">
        <v>16</v>
      </c>
      <c r="B17" s="14">
        <v>33000</v>
      </c>
      <c r="C17" s="16">
        <f>jun!E17</f>
        <v>7405.2</v>
      </c>
      <c r="D17" s="16">
        <v>7707</v>
      </c>
      <c r="E17" s="16">
        <f t="shared" si="5"/>
        <v>15112.2</v>
      </c>
      <c r="F17" s="17">
        <f t="shared" si="6"/>
        <v>17887.8</v>
      </c>
    </row>
    <row r="18" spans="1:6" ht="12.75" customHeight="1" x14ac:dyDescent="0.25">
      <c r="A18" s="18" t="s">
        <v>17</v>
      </c>
      <c r="B18" s="14">
        <v>220000</v>
      </c>
      <c r="C18" s="16">
        <f>jun!E18</f>
        <v>68473.939999999988</v>
      </c>
      <c r="D18" s="16">
        <v>60316.66</v>
      </c>
      <c r="E18" s="16">
        <f t="shared" si="5"/>
        <v>128790.59999999999</v>
      </c>
      <c r="F18" s="17">
        <f t="shared" si="6"/>
        <v>91209.400000000009</v>
      </c>
    </row>
    <row r="19" spans="1:6" ht="12.75" customHeight="1" x14ac:dyDescent="0.25">
      <c r="A19" s="13" t="s">
        <v>18</v>
      </c>
      <c r="B19" s="14">
        <v>738000</v>
      </c>
      <c r="C19" s="16">
        <f>jun!E19</f>
        <v>245417.14</v>
      </c>
      <c r="D19" s="16">
        <v>135908</v>
      </c>
      <c r="E19" s="16">
        <f t="shared" si="5"/>
        <v>381325.14</v>
      </c>
      <c r="F19" s="17">
        <f t="shared" si="6"/>
        <v>356674.86</v>
      </c>
    </row>
    <row r="20" spans="1:6" ht="12.75" customHeight="1" x14ac:dyDescent="0.25">
      <c r="A20" s="18" t="s">
        <v>19</v>
      </c>
      <c r="B20" s="14">
        <v>220000</v>
      </c>
      <c r="C20" s="16">
        <f>jun!E20</f>
        <v>68473.939999999988</v>
      </c>
      <c r="D20" s="16">
        <v>60316.66</v>
      </c>
      <c r="E20" s="16">
        <f t="shared" si="5"/>
        <v>128790.59999999999</v>
      </c>
      <c r="F20" s="17">
        <f t="shared" si="6"/>
        <v>91209.400000000009</v>
      </c>
    </row>
    <row r="21" spans="1:6" ht="12.75" customHeight="1" x14ac:dyDescent="0.25">
      <c r="A21" s="13" t="s">
        <v>20</v>
      </c>
      <c r="B21" s="14">
        <v>50000</v>
      </c>
      <c r="C21" s="16">
        <f>jun!E21</f>
        <v>1890.6</v>
      </c>
      <c r="D21" s="16">
        <v>470.4</v>
      </c>
      <c r="E21" s="16">
        <f t="shared" si="5"/>
        <v>2361</v>
      </c>
      <c r="F21" s="17">
        <f t="shared" si="6"/>
        <v>47639</v>
      </c>
    </row>
    <row r="22" spans="1:6" ht="12.75" customHeight="1" x14ac:dyDescent="0.25">
      <c r="A22" s="13" t="s">
        <v>21</v>
      </c>
      <c r="B22" s="14">
        <v>28000</v>
      </c>
      <c r="C22" s="16">
        <f>jun!E22</f>
        <v>41167.880000000005</v>
      </c>
      <c r="D22" s="16">
        <v>13108.8</v>
      </c>
      <c r="E22" s="16">
        <f t="shared" si="5"/>
        <v>54276.680000000008</v>
      </c>
      <c r="F22" s="17">
        <f t="shared" si="6"/>
        <v>-26276.680000000008</v>
      </c>
    </row>
    <row r="23" spans="1:6" ht="12.75" customHeight="1" x14ac:dyDescent="0.25">
      <c r="A23" s="13" t="s">
        <v>22</v>
      </c>
      <c r="B23" s="14">
        <v>109000</v>
      </c>
      <c r="C23" s="16">
        <f>jun!E23</f>
        <v>42883.14</v>
      </c>
      <c r="D23" s="16">
        <v>16085.85</v>
      </c>
      <c r="E23" s="16">
        <f t="shared" si="5"/>
        <v>58968.99</v>
      </c>
      <c r="F23" s="17">
        <f t="shared" si="6"/>
        <v>50031.01</v>
      </c>
    </row>
    <row r="24" spans="1:6" ht="12.75" customHeight="1" x14ac:dyDescent="0.25">
      <c r="A24" s="13" t="s">
        <v>23</v>
      </c>
      <c r="B24" s="14">
        <v>-209000</v>
      </c>
      <c r="C24" s="16">
        <f>jun!E24</f>
        <v>-80473.61</v>
      </c>
      <c r="D24" s="16">
        <v>-89056.88</v>
      </c>
      <c r="E24" s="16">
        <f t="shared" si="5"/>
        <v>-169530.49</v>
      </c>
      <c r="F24" s="17">
        <f t="shared" si="6"/>
        <v>-39469.510000000009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jun!E25</f>
        <v>131990.13</v>
      </c>
      <c r="D25" s="12">
        <f t="shared" ref="D25:F25" si="7">+SUM(D26:D32)</f>
        <v>62703.53</v>
      </c>
      <c r="E25" s="12">
        <f t="shared" si="7"/>
        <v>194693.66</v>
      </c>
      <c r="F25" s="12">
        <f t="shared" si="7"/>
        <v>201206.34</v>
      </c>
    </row>
    <row r="26" spans="1:6" ht="12.75" customHeight="1" x14ac:dyDescent="0.25">
      <c r="A26" s="13" t="s">
        <v>25</v>
      </c>
      <c r="B26" s="14">
        <v>22000</v>
      </c>
      <c r="C26" s="16">
        <f>jun!E26</f>
        <v>1200</v>
      </c>
      <c r="D26" s="16">
        <v>3250</v>
      </c>
      <c r="E26" s="16">
        <f t="shared" ref="E26:E32" si="8">+C26+D26</f>
        <v>4450</v>
      </c>
      <c r="F26" s="17">
        <f t="shared" ref="F26:F32" si="9">+B26-E26</f>
        <v>17550</v>
      </c>
    </row>
    <row r="27" spans="1:6" ht="12.75" customHeight="1" x14ac:dyDescent="0.25">
      <c r="A27" s="13" t="s">
        <v>26</v>
      </c>
      <c r="B27" s="14">
        <v>5000</v>
      </c>
      <c r="C27" s="16">
        <f>jun!E27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6">
        <f>jun!E28</f>
        <v>44564.17</v>
      </c>
      <c r="D28" s="16">
        <v>32313.53</v>
      </c>
      <c r="E28" s="16">
        <f t="shared" si="8"/>
        <v>76877.7</v>
      </c>
      <c r="F28" s="17">
        <f t="shared" si="9"/>
        <v>49122.3</v>
      </c>
    </row>
    <row r="29" spans="1:6" ht="12.75" customHeight="1" x14ac:dyDescent="0.25">
      <c r="A29" s="13" t="s">
        <v>28</v>
      </c>
      <c r="B29" s="14">
        <v>90000</v>
      </c>
      <c r="C29" s="16">
        <f>jun!E29</f>
        <v>32547.8</v>
      </c>
      <c r="D29" s="16">
        <v>8520</v>
      </c>
      <c r="E29" s="16">
        <f t="shared" si="8"/>
        <v>41067.800000000003</v>
      </c>
      <c r="F29" s="17">
        <f t="shared" si="9"/>
        <v>48932.2</v>
      </c>
    </row>
    <row r="30" spans="1:6" ht="12.75" customHeight="1" x14ac:dyDescent="0.25">
      <c r="A30" s="13" t="s">
        <v>29</v>
      </c>
      <c r="B30" s="14">
        <v>3900</v>
      </c>
      <c r="C30" s="16">
        <f>jun!E30</f>
        <v>4333.16</v>
      </c>
      <c r="D30" s="16">
        <v>600</v>
      </c>
      <c r="E30" s="16">
        <f t="shared" si="8"/>
        <v>4933.16</v>
      </c>
      <c r="F30" s="17">
        <f t="shared" si="9"/>
        <v>-1033.1599999999999</v>
      </c>
    </row>
    <row r="31" spans="1:6" ht="12.75" customHeight="1" x14ac:dyDescent="0.25">
      <c r="A31" s="13" t="s">
        <v>30</v>
      </c>
      <c r="B31" s="14">
        <v>19000</v>
      </c>
      <c r="C31" s="16">
        <f>jun!E31</f>
        <v>0</v>
      </c>
      <c r="D31" s="16"/>
      <c r="E31" s="16">
        <f t="shared" si="8"/>
        <v>0</v>
      </c>
      <c r="F31" s="17">
        <f t="shared" si="9"/>
        <v>19000</v>
      </c>
    </row>
    <row r="32" spans="1:6" ht="12.75" customHeight="1" x14ac:dyDescent="0.25">
      <c r="A32" s="13" t="s">
        <v>31</v>
      </c>
      <c r="B32" s="14">
        <v>130000</v>
      </c>
      <c r="C32" s="16">
        <f>jun!E32</f>
        <v>49345</v>
      </c>
      <c r="D32" s="16">
        <v>18020</v>
      </c>
      <c r="E32" s="16">
        <f t="shared" si="8"/>
        <v>67365</v>
      </c>
      <c r="F32" s="17">
        <f t="shared" si="9"/>
        <v>62635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jun!E33</f>
        <v>1063732.31</v>
      </c>
      <c r="D33" s="12">
        <f t="shared" ref="D33:F33" si="10">+D34+D36</f>
        <v>72096.86</v>
      </c>
      <c r="E33" s="12">
        <f t="shared" si="10"/>
        <v>1135829.17</v>
      </c>
      <c r="F33" s="12">
        <f t="shared" si="10"/>
        <v>-762629.16999999993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jun!E34</f>
        <v>33066.26</v>
      </c>
      <c r="D34" s="12">
        <f t="shared" ref="D34:F34" si="11">+D35</f>
        <v>8225.2199999999993</v>
      </c>
      <c r="E34" s="12">
        <f t="shared" si="11"/>
        <v>41291.480000000003</v>
      </c>
      <c r="F34" s="12">
        <f t="shared" si="11"/>
        <v>43708.52</v>
      </c>
    </row>
    <row r="35" spans="1:6" ht="12.75" customHeight="1" x14ac:dyDescent="0.25">
      <c r="A35" s="13" t="s">
        <v>34</v>
      </c>
      <c r="B35" s="14">
        <v>85000</v>
      </c>
      <c r="C35" s="16">
        <f>jun!E35</f>
        <v>33066.26</v>
      </c>
      <c r="D35" s="16">
        <v>8225.2199999999993</v>
      </c>
      <c r="E35" s="16">
        <f t="shared" ref="E35" si="12">+C35+D35</f>
        <v>41291.480000000003</v>
      </c>
      <c r="F35" s="17">
        <f t="shared" ref="F35" si="13">+B35-E35</f>
        <v>43708.52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jun!E36</f>
        <v>1030666.05</v>
      </c>
      <c r="D36" s="12">
        <f t="shared" ref="D36:F36" si="14">+SUM(D37:D40)</f>
        <v>63871.64</v>
      </c>
      <c r="E36" s="12">
        <f t="shared" si="14"/>
        <v>1094537.69</v>
      </c>
      <c r="F36" s="12">
        <f t="shared" si="14"/>
        <v>-806337.69</v>
      </c>
    </row>
    <row r="37" spans="1:6" ht="12.75" customHeight="1" x14ac:dyDescent="0.25">
      <c r="A37" s="13" t="s">
        <v>36</v>
      </c>
      <c r="B37" s="14">
        <v>196000</v>
      </c>
      <c r="C37" s="16">
        <f>jun!E37</f>
        <v>119675.22</v>
      </c>
      <c r="D37" s="16">
        <v>63871.64</v>
      </c>
      <c r="E37" s="16">
        <f t="shared" ref="E37:E40" si="15">+C37+D37</f>
        <v>183546.86</v>
      </c>
      <c r="F37" s="17">
        <f t="shared" ref="F37:F40" si="16">+B37-E37</f>
        <v>12453.140000000014</v>
      </c>
    </row>
    <row r="38" spans="1:6" ht="12.75" customHeight="1" x14ac:dyDescent="0.25">
      <c r="A38" s="21" t="s">
        <v>37</v>
      </c>
      <c r="B38" s="14">
        <v>30000</v>
      </c>
      <c r="C38" s="16">
        <f>jun!E38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6">
        <f>jun!E39</f>
        <v>900000</v>
      </c>
      <c r="D39" s="16"/>
      <c r="E39" s="16">
        <f t="shared" si="15"/>
        <v>900000</v>
      </c>
      <c r="F39" s="17">
        <f t="shared" si="16"/>
        <v>-867800</v>
      </c>
    </row>
    <row r="40" spans="1:6" ht="12.75" customHeight="1" x14ac:dyDescent="0.25">
      <c r="A40" s="21" t="s">
        <v>39</v>
      </c>
      <c r="B40" s="14">
        <v>30000</v>
      </c>
      <c r="C40" s="16">
        <f>jun!E40</f>
        <v>3360.5</v>
      </c>
      <c r="D40" s="16"/>
      <c r="E40" s="16">
        <f t="shared" si="15"/>
        <v>3360.5</v>
      </c>
      <c r="F40" s="17">
        <f t="shared" si="16"/>
        <v>26639.5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jun!E41</f>
        <v>78944.08</v>
      </c>
      <c r="D41" s="12">
        <f t="shared" ref="D41:F41" si="17">+D42+D45</f>
        <v>5951</v>
      </c>
      <c r="E41" s="12">
        <f t="shared" si="17"/>
        <v>84895.08</v>
      </c>
      <c r="F41" s="12">
        <f t="shared" si="17"/>
        <v>230104.91999999998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jun!E42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6">
        <f>jun!E43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6">
        <f>jun!E44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jun!E45</f>
        <v>78944.08</v>
      </c>
      <c r="D45" s="12">
        <f t="shared" ref="D45:F45" si="21">+SUM(D46:D47)</f>
        <v>5951</v>
      </c>
      <c r="E45" s="12">
        <f t="shared" si="21"/>
        <v>84895.08</v>
      </c>
      <c r="F45" s="12">
        <f t="shared" si="21"/>
        <v>230104.91999999998</v>
      </c>
    </row>
    <row r="46" spans="1:6" ht="12.75" customHeight="1" x14ac:dyDescent="0.25">
      <c r="A46" s="18" t="s">
        <v>45</v>
      </c>
      <c r="B46" s="14">
        <v>265000</v>
      </c>
      <c r="C46" s="16">
        <f>jun!E46</f>
        <v>78944.08</v>
      </c>
      <c r="D46" s="16">
        <v>5951</v>
      </c>
      <c r="E46" s="16">
        <f t="shared" ref="E46:E47" si="22">+C46+D46</f>
        <v>84895.08</v>
      </c>
      <c r="F46" s="17">
        <f t="shared" ref="F46:F47" si="23">+B46-E46</f>
        <v>180104.91999999998</v>
      </c>
    </row>
    <row r="47" spans="1:6" ht="12.75" customHeight="1" x14ac:dyDescent="0.25">
      <c r="A47" s="21" t="s">
        <v>46</v>
      </c>
      <c r="B47" s="14">
        <v>50000</v>
      </c>
      <c r="C47" s="16">
        <f>jun!E47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jun!E48</f>
        <v>943754.86999999988</v>
      </c>
      <c r="D48" s="10">
        <f t="shared" ref="D48:F48" si="24">+SUM(D49:D52)</f>
        <v>168867.83</v>
      </c>
      <c r="E48" s="10">
        <f t="shared" si="24"/>
        <v>1112622.7</v>
      </c>
      <c r="F48" s="10">
        <f t="shared" si="24"/>
        <v>807377.3</v>
      </c>
    </row>
    <row r="49" spans="1:6" ht="12.75" customHeight="1" x14ac:dyDescent="0.25">
      <c r="A49" s="13" t="s">
        <v>48</v>
      </c>
      <c r="B49" s="14">
        <v>0</v>
      </c>
      <c r="C49" s="16">
        <f>jun!E49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6">
        <f>jun!E50</f>
        <v>437416.43</v>
      </c>
      <c r="D50" s="16">
        <v>47792.21</v>
      </c>
      <c r="E50" s="16">
        <f t="shared" si="25"/>
        <v>485208.64</v>
      </c>
      <c r="F50" s="17">
        <f t="shared" si="26"/>
        <v>334791.36</v>
      </c>
    </row>
    <row r="51" spans="1:6" ht="12.75" customHeight="1" x14ac:dyDescent="0.25">
      <c r="A51" s="21" t="s">
        <v>50</v>
      </c>
      <c r="B51" s="14">
        <v>1100000</v>
      </c>
      <c r="C51" s="16">
        <f>jun!E51</f>
        <v>506338.43999999994</v>
      </c>
      <c r="D51" s="16">
        <v>121075.62</v>
      </c>
      <c r="E51" s="16">
        <f t="shared" si="25"/>
        <v>627414.05999999994</v>
      </c>
      <c r="F51" s="17">
        <f t="shared" si="26"/>
        <v>472585.94000000006</v>
      </c>
    </row>
    <row r="52" spans="1:6" ht="12.75" customHeight="1" x14ac:dyDescent="0.25">
      <c r="A52" s="21" t="s">
        <v>51</v>
      </c>
      <c r="B52" s="14">
        <v>0</v>
      </c>
      <c r="C52" s="16">
        <f>jun!E52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jun!E53</f>
        <v>75043994.190000013</v>
      </c>
      <c r="D53" s="10">
        <f t="shared" ref="D53:F54" si="27">+D54</f>
        <v>18417480.830000002</v>
      </c>
      <c r="E53" s="10">
        <f t="shared" si="27"/>
        <v>93461475.020000011</v>
      </c>
      <c r="F53" s="10">
        <f t="shared" si="27"/>
        <v>97283424.979999989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jun!E54</f>
        <v>75043994.190000013</v>
      </c>
      <c r="D54" s="12">
        <f t="shared" si="27"/>
        <v>18417480.830000002</v>
      </c>
      <c r="E54" s="12">
        <f t="shared" si="27"/>
        <v>93461475.020000011</v>
      </c>
      <c r="F54" s="12">
        <f t="shared" si="27"/>
        <v>97283424.979999989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jun!E55</f>
        <v>75043994.190000013</v>
      </c>
      <c r="D55" s="12">
        <f t="shared" ref="D55:F55" si="28">+SUM(D56:D59)</f>
        <v>18417480.830000002</v>
      </c>
      <c r="E55" s="12">
        <f t="shared" si="28"/>
        <v>93461475.020000011</v>
      </c>
      <c r="F55" s="12">
        <f t="shared" si="28"/>
        <v>97283424.979999989</v>
      </c>
    </row>
    <row r="56" spans="1:6" ht="12.75" customHeight="1" x14ac:dyDescent="0.25">
      <c r="A56" s="13" t="s">
        <v>56</v>
      </c>
      <c r="B56" s="14">
        <v>189554900</v>
      </c>
      <c r="C56" s="16">
        <f>jun!E56</f>
        <v>73703739.210000008</v>
      </c>
      <c r="D56" s="16">
        <v>18412575.710000001</v>
      </c>
      <c r="E56" s="16">
        <f t="shared" ref="E56:E59" si="29">+C56+D56</f>
        <v>92116314.920000017</v>
      </c>
      <c r="F56" s="17">
        <f t="shared" ref="F56:F59" si="30">+B56-E56</f>
        <v>97438585.079999983</v>
      </c>
    </row>
    <row r="57" spans="1:6" ht="12.75" customHeight="1" x14ac:dyDescent="0.25">
      <c r="A57" s="13" t="s">
        <v>57</v>
      </c>
      <c r="B57" s="14">
        <v>90000</v>
      </c>
      <c r="C57" s="16">
        <f>jun!E57</f>
        <v>31807.980000000003</v>
      </c>
      <c r="D57" s="16">
        <v>4905.12</v>
      </c>
      <c r="E57" s="16">
        <f t="shared" si="29"/>
        <v>36713.100000000006</v>
      </c>
      <c r="F57" s="17">
        <f t="shared" si="30"/>
        <v>53286.899999999994</v>
      </c>
    </row>
    <row r="58" spans="1:6" ht="12.75" customHeight="1" x14ac:dyDescent="0.25">
      <c r="A58" s="13" t="s">
        <v>58</v>
      </c>
      <c r="B58" s="14">
        <v>100000</v>
      </c>
      <c r="C58" s="16">
        <f>jun!E58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6">
        <f>jun!E59</f>
        <v>1308447</v>
      </c>
      <c r="D59" s="16"/>
      <c r="E59" s="16">
        <f t="shared" si="29"/>
        <v>1308447</v>
      </c>
      <c r="F59" s="17">
        <f t="shared" si="30"/>
        <v>-308447</v>
      </c>
    </row>
    <row r="60" spans="1:6" ht="12.75" customHeight="1" x14ac:dyDescent="0.25">
      <c r="A60" s="9"/>
      <c r="B60" s="14"/>
      <c r="C60" s="16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jun!E61</f>
        <v>8476878.879999999</v>
      </c>
      <c r="D61" s="12">
        <f t="shared" ref="D61:F61" si="31">+D62+D64</f>
        <v>3178572.27</v>
      </c>
      <c r="E61" s="12">
        <f t="shared" si="31"/>
        <v>11655451.15</v>
      </c>
      <c r="F61" s="12">
        <f t="shared" si="31"/>
        <v>12309813.85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jun!E62</f>
        <v>12376</v>
      </c>
      <c r="D62" s="12">
        <f t="shared" ref="D62:F62" si="32">+D63</f>
        <v>0</v>
      </c>
      <c r="E62" s="12">
        <f t="shared" si="32"/>
        <v>12376</v>
      </c>
      <c r="F62" s="12">
        <f t="shared" si="32"/>
        <v>357624</v>
      </c>
    </row>
    <row r="63" spans="1:6" ht="12.75" customHeight="1" x14ac:dyDescent="0.25">
      <c r="A63" s="21" t="s">
        <v>61</v>
      </c>
      <c r="B63" s="14">
        <v>370000</v>
      </c>
      <c r="C63" s="16">
        <f>jun!E63</f>
        <v>12376</v>
      </c>
      <c r="D63" s="16"/>
      <c r="E63" s="16">
        <f t="shared" ref="E63" si="33">+C63+D63</f>
        <v>12376</v>
      </c>
      <c r="F63" s="17">
        <f t="shared" ref="F63" si="34">+B63-E63</f>
        <v>357624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jun!E64</f>
        <v>8464502.879999999</v>
      </c>
      <c r="D64" s="12">
        <f t="shared" ref="D64:F64" si="35">+D65+D70</f>
        <v>3178572.27</v>
      </c>
      <c r="E64" s="12">
        <f t="shared" si="35"/>
        <v>11643075.15</v>
      </c>
      <c r="F64" s="12">
        <f t="shared" si="35"/>
        <v>11952189.85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jun!E65</f>
        <v>4132167.7699999996</v>
      </c>
      <c r="D65" s="12">
        <f t="shared" ref="D65:F65" si="36">+SUM(D66:D69)</f>
        <v>2875919.62</v>
      </c>
      <c r="E65" s="12">
        <f t="shared" si="36"/>
        <v>7008087.3899999997</v>
      </c>
      <c r="F65" s="12">
        <f t="shared" si="36"/>
        <v>8260615.6100000003</v>
      </c>
    </row>
    <row r="66" spans="1:6" ht="12.75" customHeight="1" x14ac:dyDescent="0.25">
      <c r="A66" s="13" t="s">
        <v>64</v>
      </c>
      <c r="B66" s="14">
        <v>1000000</v>
      </c>
      <c r="C66" s="16">
        <f>jun!E66</f>
        <v>89540</v>
      </c>
      <c r="D66" s="16"/>
      <c r="E66" s="16">
        <f t="shared" ref="E66:E69" si="37">+C66+D66</f>
        <v>89540</v>
      </c>
      <c r="F66" s="17">
        <f t="shared" ref="F66:F69" si="38">+B66-E66</f>
        <v>910460</v>
      </c>
    </row>
    <row r="67" spans="1:6" ht="12.75" customHeight="1" x14ac:dyDescent="0.25">
      <c r="A67" s="32" t="s">
        <v>74</v>
      </c>
      <c r="B67" s="14">
        <v>1000000</v>
      </c>
      <c r="C67" s="16">
        <f>jun!E67</f>
        <v>208000</v>
      </c>
      <c r="D67" s="16"/>
      <c r="E67" s="16">
        <f t="shared" si="37"/>
        <v>208000</v>
      </c>
      <c r="F67" s="17">
        <f t="shared" si="38"/>
        <v>792000</v>
      </c>
    </row>
    <row r="68" spans="1:6" ht="12.75" customHeight="1" x14ac:dyDescent="0.25">
      <c r="A68" s="32" t="s">
        <v>75</v>
      </c>
      <c r="B68" s="14">
        <v>7268703</v>
      </c>
      <c r="C68" s="16">
        <f>jun!E68</f>
        <v>3834627.7699999996</v>
      </c>
      <c r="D68" s="16">
        <v>2875919.62</v>
      </c>
      <c r="E68" s="16">
        <f t="shared" si="37"/>
        <v>6710547.3899999997</v>
      </c>
      <c r="F68" s="17">
        <f t="shared" si="38"/>
        <v>558155.61000000034</v>
      </c>
    </row>
    <row r="69" spans="1:6" ht="12.75" customHeight="1" x14ac:dyDescent="0.25">
      <c r="A69" s="32" t="s">
        <v>73</v>
      </c>
      <c r="B69" s="14">
        <v>6000000</v>
      </c>
      <c r="C69" s="16">
        <f>jun!E69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jun!E70</f>
        <v>4332335.1100000003</v>
      </c>
      <c r="D70" s="12">
        <f t="shared" ref="D70:F70" si="39">+D71</f>
        <v>302652.65000000002</v>
      </c>
      <c r="E70" s="12">
        <f t="shared" si="39"/>
        <v>4634987.7600000007</v>
      </c>
      <c r="F70" s="12">
        <f t="shared" si="39"/>
        <v>3691574.2399999993</v>
      </c>
    </row>
    <row r="71" spans="1:6" ht="12.75" customHeight="1" x14ac:dyDescent="0.25">
      <c r="A71" s="21" t="s">
        <v>66</v>
      </c>
      <c r="B71" s="14">
        <v>8326562</v>
      </c>
      <c r="C71" s="16">
        <f>jun!E71</f>
        <v>4332335.1100000003</v>
      </c>
      <c r="D71" s="16">
        <v>302652.65000000002</v>
      </c>
      <c r="E71" s="16">
        <f t="shared" ref="E71" si="40">+C71+D71</f>
        <v>4634987.7600000007</v>
      </c>
      <c r="F71" s="17">
        <f t="shared" ref="F71" si="41">+B71-E71</f>
        <v>3691574.2399999993</v>
      </c>
    </row>
    <row r="72" spans="1:6" ht="12.75" customHeight="1" x14ac:dyDescent="0.25">
      <c r="A72" s="13"/>
      <c r="B72" s="14"/>
      <c r="C72" s="16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jun!E73</f>
        <v>0</v>
      </c>
      <c r="D73" s="12">
        <f t="shared" ref="D73:F74" si="42">+D74</f>
        <v>3040</v>
      </c>
      <c r="E73" s="12">
        <f t="shared" si="42"/>
        <v>3040</v>
      </c>
      <c r="F73" s="12">
        <f t="shared" si="42"/>
        <v>3996960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jun!E74</f>
        <v>0</v>
      </c>
      <c r="D74" s="12">
        <f t="shared" si="42"/>
        <v>3040</v>
      </c>
      <c r="E74" s="12">
        <f t="shared" si="42"/>
        <v>3040</v>
      </c>
      <c r="F74" s="12">
        <f t="shared" si="42"/>
        <v>3996960</v>
      </c>
    </row>
    <row r="75" spans="1:6" ht="12.75" customHeight="1" thickBot="1" x14ac:dyDescent="0.3">
      <c r="A75" s="21" t="s">
        <v>69</v>
      </c>
      <c r="B75" s="25">
        <v>4000000</v>
      </c>
      <c r="C75" s="16">
        <f>jun!E75</f>
        <v>0</v>
      </c>
      <c r="D75" s="16">
        <v>3040</v>
      </c>
      <c r="E75" s="16">
        <f t="shared" ref="E75" si="43">+C75+D75</f>
        <v>3040</v>
      </c>
      <c r="F75" s="17">
        <f t="shared" ref="F75" si="44">+B75-E75</f>
        <v>3996960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jun!E76</f>
        <v>87300737.290000007</v>
      </c>
      <c r="D76" s="27">
        <f t="shared" ref="D76:F76" si="45">+D9+D61+D73</f>
        <v>22940754.220000003</v>
      </c>
      <c r="E76" s="27">
        <f t="shared" si="45"/>
        <v>110241491.51000002</v>
      </c>
      <c r="F76" s="27">
        <f t="shared" si="45"/>
        <v>115324773.48999998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79213-7336-41F2-B74E-5683200BDF67}">
  <sheetPr syncVertical="1" syncRef="A50" transitionEvaluation="1"/>
  <dimension ref="A1:F84"/>
  <sheetViews>
    <sheetView topLeftCell="A50" zoomScale="120" zoomScaleNormal="120" workbookViewId="0">
      <selection activeCell="H67" sqref="H67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82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jul!E9</f>
        <v>98583000.360000014</v>
      </c>
      <c r="D9" s="7">
        <f t="shared" ref="D9:F9" si="0">+D10+D48+D53</f>
        <v>13510656.119999999</v>
      </c>
      <c r="E9" s="7">
        <f t="shared" si="0"/>
        <v>112093656.48000002</v>
      </c>
      <c r="F9" s="7">
        <f t="shared" si="0"/>
        <v>85507343.519999981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jul!E10</f>
        <v>4008902.64</v>
      </c>
      <c r="D10" s="10">
        <f t="shared" ref="D10:F10" si="1">+D11+D33+D41</f>
        <v>477411.32</v>
      </c>
      <c r="E10" s="10">
        <f t="shared" si="1"/>
        <v>4486313.96</v>
      </c>
      <c r="F10" s="10">
        <f t="shared" si="1"/>
        <v>449786.03999999975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jul!E11</f>
        <v>2788178.39</v>
      </c>
      <c r="D11" s="12">
        <f t="shared" ref="D11:F11" si="2">+D12+D14+D25</f>
        <v>401868.08</v>
      </c>
      <c r="E11" s="12">
        <f t="shared" si="2"/>
        <v>3190046.47</v>
      </c>
      <c r="F11" s="12">
        <f t="shared" si="2"/>
        <v>1057853.5299999998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jul!E12</f>
        <v>1648622.03</v>
      </c>
      <c r="D12" s="12">
        <f t="shared" ref="D12:F12" si="3">+D13</f>
        <v>201518.3</v>
      </c>
      <c r="E12" s="12">
        <f t="shared" si="3"/>
        <v>1850140.33</v>
      </c>
      <c r="F12" s="12">
        <f t="shared" si="3"/>
        <v>175859.66999999993</v>
      </c>
    </row>
    <row r="13" spans="1:6" ht="12.75" customHeight="1" x14ac:dyDescent="0.25">
      <c r="A13" s="13" t="s">
        <v>12</v>
      </c>
      <c r="B13" s="14">
        <v>2026000</v>
      </c>
      <c r="C13" s="16">
        <f>jul!E13</f>
        <v>1648622.03</v>
      </c>
      <c r="D13" s="16">
        <v>201518.3</v>
      </c>
      <c r="E13" s="16">
        <f>+C13+D13</f>
        <v>1850140.33</v>
      </c>
      <c r="F13" s="17">
        <f>+B13-E13</f>
        <v>175859.66999999993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jul!E14</f>
        <v>944862.7</v>
      </c>
      <c r="D14" s="12">
        <f t="shared" ref="D14:F14" si="4">+SUM(D15:D24)</f>
        <v>149572.78000000003</v>
      </c>
      <c r="E14" s="12">
        <f t="shared" si="4"/>
        <v>1094435.48</v>
      </c>
      <c r="F14" s="12">
        <f t="shared" si="4"/>
        <v>731564.51999999979</v>
      </c>
    </row>
    <row r="15" spans="1:6" ht="12.75" customHeight="1" x14ac:dyDescent="0.25">
      <c r="A15" s="18" t="s">
        <v>14</v>
      </c>
      <c r="B15" s="14">
        <v>327000</v>
      </c>
      <c r="C15" s="16">
        <f>jul!E15</f>
        <v>183485.46000000002</v>
      </c>
      <c r="D15" s="16">
        <v>31460.04</v>
      </c>
      <c r="E15" s="16">
        <f t="shared" ref="E15:E24" si="5">+C15+D15</f>
        <v>214945.50000000003</v>
      </c>
      <c r="F15" s="17">
        <f t="shared" ref="F15:F24" si="6">+B15-E15</f>
        <v>112054.49999999997</v>
      </c>
    </row>
    <row r="16" spans="1:6" ht="12.75" customHeight="1" x14ac:dyDescent="0.25">
      <c r="A16" s="18" t="s">
        <v>15</v>
      </c>
      <c r="B16" s="14">
        <v>310000</v>
      </c>
      <c r="C16" s="16">
        <f>jul!E16</f>
        <v>161282.51999999999</v>
      </c>
      <c r="D16" s="16">
        <v>25554.32</v>
      </c>
      <c r="E16" s="16">
        <f t="shared" si="5"/>
        <v>186836.84</v>
      </c>
      <c r="F16" s="17">
        <f t="shared" si="6"/>
        <v>123163.16</v>
      </c>
    </row>
    <row r="17" spans="1:6" ht="12.75" customHeight="1" x14ac:dyDescent="0.25">
      <c r="A17" s="18" t="s">
        <v>16</v>
      </c>
      <c r="B17" s="14">
        <v>33000</v>
      </c>
      <c r="C17" s="16">
        <f>jul!E17</f>
        <v>15112.2</v>
      </c>
      <c r="D17" s="16">
        <v>4809.8999999999996</v>
      </c>
      <c r="E17" s="16">
        <f t="shared" si="5"/>
        <v>19922.099999999999</v>
      </c>
      <c r="F17" s="17">
        <f t="shared" si="6"/>
        <v>13077.900000000001</v>
      </c>
    </row>
    <row r="18" spans="1:6" ht="12.75" customHeight="1" x14ac:dyDescent="0.25">
      <c r="A18" s="18" t="s">
        <v>17</v>
      </c>
      <c r="B18" s="14">
        <v>220000</v>
      </c>
      <c r="C18" s="16">
        <f>jul!E18</f>
        <v>128790.59999999999</v>
      </c>
      <c r="D18" s="16">
        <v>21881.200000000001</v>
      </c>
      <c r="E18" s="16">
        <f t="shared" si="5"/>
        <v>150671.79999999999</v>
      </c>
      <c r="F18" s="17">
        <f t="shared" si="6"/>
        <v>69328.200000000012</v>
      </c>
    </row>
    <row r="19" spans="1:6" ht="12.75" customHeight="1" x14ac:dyDescent="0.25">
      <c r="A19" s="13" t="s">
        <v>18</v>
      </c>
      <c r="B19" s="14">
        <v>738000</v>
      </c>
      <c r="C19" s="16">
        <f>jul!E19</f>
        <v>381325.14</v>
      </c>
      <c r="D19" s="16">
        <v>70439.45</v>
      </c>
      <c r="E19" s="16">
        <f t="shared" si="5"/>
        <v>451764.59</v>
      </c>
      <c r="F19" s="17">
        <f t="shared" si="6"/>
        <v>286235.40999999997</v>
      </c>
    </row>
    <row r="20" spans="1:6" ht="12.75" customHeight="1" x14ac:dyDescent="0.25">
      <c r="A20" s="18" t="s">
        <v>19</v>
      </c>
      <c r="B20" s="14">
        <v>220000</v>
      </c>
      <c r="C20" s="16">
        <f>jul!E20</f>
        <v>128790.59999999999</v>
      </c>
      <c r="D20" s="16">
        <v>21881.200000000001</v>
      </c>
      <c r="E20" s="16">
        <f t="shared" si="5"/>
        <v>150671.79999999999</v>
      </c>
      <c r="F20" s="17">
        <f t="shared" si="6"/>
        <v>69328.200000000012</v>
      </c>
    </row>
    <row r="21" spans="1:6" ht="12.75" customHeight="1" x14ac:dyDescent="0.25">
      <c r="A21" s="13" t="s">
        <v>20</v>
      </c>
      <c r="B21" s="14">
        <v>50000</v>
      </c>
      <c r="C21" s="16">
        <f>jul!E21</f>
        <v>2361</v>
      </c>
      <c r="D21" s="16"/>
      <c r="E21" s="16">
        <f t="shared" si="5"/>
        <v>2361</v>
      </c>
      <c r="F21" s="17">
        <f t="shared" si="6"/>
        <v>47639</v>
      </c>
    </row>
    <row r="22" spans="1:6" ht="12.75" customHeight="1" x14ac:dyDescent="0.25">
      <c r="A22" s="13" t="s">
        <v>21</v>
      </c>
      <c r="B22" s="14">
        <v>28000</v>
      </c>
      <c r="C22" s="16">
        <f>jul!E22</f>
        <v>54276.680000000008</v>
      </c>
      <c r="D22" s="16">
        <v>1176</v>
      </c>
      <c r="E22" s="16">
        <f t="shared" si="5"/>
        <v>55452.680000000008</v>
      </c>
      <c r="F22" s="17">
        <f t="shared" si="6"/>
        <v>-27452.680000000008</v>
      </c>
    </row>
    <row r="23" spans="1:6" ht="12.75" customHeight="1" x14ac:dyDescent="0.25">
      <c r="A23" s="13" t="s">
        <v>22</v>
      </c>
      <c r="B23" s="14">
        <v>109000</v>
      </c>
      <c r="C23" s="16">
        <f>jul!E23</f>
        <v>58968.99</v>
      </c>
      <c r="D23" s="16"/>
      <c r="E23" s="16">
        <f t="shared" si="5"/>
        <v>58968.99</v>
      </c>
      <c r="F23" s="17">
        <f t="shared" si="6"/>
        <v>50031.01</v>
      </c>
    </row>
    <row r="24" spans="1:6" ht="12.75" customHeight="1" x14ac:dyDescent="0.25">
      <c r="A24" s="13" t="s">
        <v>23</v>
      </c>
      <c r="B24" s="14">
        <v>-209000</v>
      </c>
      <c r="C24" s="16">
        <f>jul!E24</f>
        <v>-169530.49</v>
      </c>
      <c r="D24" s="16">
        <v>-27629.33</v>
      </c>
      <c r="E24" s="16">
        <f t="shared" si="5"/>
        <v>-197159.82</v>
      </c>
      <c r="F24" s="17">
        <f t="shared" si="6"/>
        <v>-11840.179999999993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jul!E25</f>
        <v>194693.66</v>
      </c>
      <c r="D25" s="12">
        <f t="shared" ref="D25:F25" si="7">+SUM(D26:D32)</f>
        <v>50777</v>
      </c>
      <c r="E25" s="12">
        <f t="shared" si="7"/>
        <v>245470.66</v>
      </c>
      <c r="F25" s="12">
        <f t="shared" si="7"/>
        <v>150429.34</v>
      </c>
    </row>
    <row r="26" spans="1:6" ht="12.75" customHeight="1" x14ac:dyDescent="0.25">
      <c r="A26" s="13" t="s">
        <v>25</v>
      </c>
      <c r="B26" s="14">
        <v>22000</v>
      </c>
      <c r="C26" s="16">
        <f>jul!E26</f>
        <v>4450</v>
      </c>
      <c r="D26" s="16">
        <v>6000</v>
      </c>
      <c r="E26" s="16">
        <f t="shared" ref="E26:E32" si="8">+C26+D26</f>
        <v>10450</v>
      </c>
      <c r="F26" s="17">
        <f t="shared" ref="F26:F32" si="9">+B26-E26</f>
        <v>11550</v>
      </c>
    </row>
    <row r="27" spans="1:6" ht="12.75" customHeight="1" x14ac:dyDescent="0.25">
      <c r="A27" s="13" t="s">
        <v>26</v>
      </c>
      <c r="B27" s="14">
        <v>5000</v>
      </c>
      <c r="C27" s="16">
        <f>jul!E27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6">
        <f>jul!E28</f>
        <v>76877.7</v>
      </c>
      <c r="D28" s="16">
        <v>12000</v>
      </c>
      <c r="E28" s="16">
        <f t="shared" si="8"/>
        <v>88877.7</v>
      </c>
      <c r="F28" s="17">
        <f t="shared" si="9"/>
        <v>37122.300000000003</v>
      </c>
    </row>
    <row r="29" spans="1:6" ht="12.75" customHeight="1" x14ac:dyDescent="0.25">
      <c r="A29" s="13" t="s">
        <v>28</v>
      </c>
      <c r="B29" s="14">
        <v>90000</v>
      </c>
      <c r="C29" s="16">
        <f>jul!E29</f>
        <v>41067.800000000003</v>
      </c>
      <c r="D29" s="16">
        <v>8892</v>
      </c>
      <c r="E29" s="16">
        <f t="shared" si="8"/>
        <v>49959.8</v>
      </c>
      <c r="F29" s="17">
        <f t="shared" si="9"/>
        <v>40040.199999999997</v>
      </c>
    </row>
    <row r="30" spans="1:6" ht="12.75" customHeight="1" x14ac:dyDescent="0.25">
      <c r="A30" s="13" t="s">
        <v>29</v>
      </c>
      <c r="B30" s="14">
        <v>3900</v>
      </c>
      <c r="C30" s="16">
        <f>jul!E30</f>
        <v>4933.16</v>
      </c>
      <c r="D30" s="16"/>
      <c r="E30" s="16">
        <f t="shared" si="8"/>
        <v>4933.16</v>
      </c>
      <c r="F30" s="17">
        <f t="shared" si="9"/>
        <v>-1033.1599999999999</v>
      </c>
    </row>
    <row r="31" spans="1:6" ht="12.75" customHeight="1" x14ac:dyDescent="0.25">
      <c r="A31" s="13" t="s">
        <v>30</v>
      </c>
      <c r="B31" s="14">
        <v>19000</v>
      </c>
      <c r="C31" s="16">
        <f>jul!E31</f>
        <v>0</v>
      </c>
      <c r="D31" s="16"/>
      <c r="E31" s="16">
        <f t="shared" si="8"/>
        <v>0</v>
      </c>
      <c r="F31" s="17">
        <f t="shared" si="9"/>
        <v>19000</v>
      </c>
    </row>
    <row r="32" spans="1:6" ht="12.75" customHeight="1" x14ac:dyDescent="0.25">
      <c r="A32" s="13" t="s">
        <v>31</v>
      </c>
      <c r="B32" s="14">
        <v>130000</v>
      </c>
      <c r="C32" s="16">
        <f>jul!E32</f>
        <v>67365</v>
      </c>
      <c r="D32" s="16">
        <v>23885</v>
      </c>
      <c r="E32" s="16">
        <f t="shared" si="8"/>
        <v>91250</v>
      </c>
      <c r="F32" s="17">
        <f t="shared" si="9"/>
        <v>38750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jul!E33</f>
        <v>1135829.17</v>
      </c>
      <c r="D33" s="12">
        <f t="shared" ref="D33:F33" si="10">+D34+D36</f>
        <v>24915.49</v>
      </c>
      <c r="E33" s="12">
        <f t="shared" si="10"/>
        <v>1160744.6599999999</v>
      </c>
      <c r="F33" s="12">
        <f t="shared" si="10"/>
        <v>-787544.66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jul!E34</f>
        <v>41291.480000000003</v>
      </c>
      <c r="D34" s="12">
        <f t="shared" ref="D34:F34" si="11">+D35</f>
        <v>5641.52</v>
      </c>
      <c r="E34" s="12">
        <f t="shared" si="11"/>
        <v>46933</v>
      </c>
      <c r="F34" s="12">
        <f t="shared" si="11"/>
        <v>38067</v>
      </c>
    </row>
    <row r="35" spans="1:6" ht="12.75" customHeight="1" x14ac:dyDescent="0.25">
      <c r="A35" s="13" t="s">
        <v>34</v>
      </c>
      <c r="B35" s="14">
        <v>85000</v>
      </c>
      <c r="C35" s="16">
        <f>jul!E35</f>
        <v>41291.480000000003</v>
      </c>
      <c r="D35" s="16">
        <v>5641.52</v>
      </c>
      <c r="E35" s="16">
        <f t="shared" ref="E35" si="12">+C35+D35</f>
        <v>46933</v>
      </c>
      <c r="F35" s="17">
        <f t="shared" ref="F35" si="13">+B35-E35</f>
        <v>38067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jul!E36</f>
        <v>1094537.69</v>
      </c>
      <c r="D36" s="12">
        <f t="shared" ref="D36:F36" si="14">+SUM(D37:D40)</f>
        <v>19273.97</v>
      </c>
      <c r="E36" s="12">
        <f t="shared" si="14"/>
        <v>1113811.6599999999</v>
      </c>
      <c r="F36" s="12">
        <f t="shared" si="14"/>
        <v>-825611.66</v>
      </c>
    </row>
    <row r="37" spans="1:6" ht="12.75" customHeight="1" x14ac:dyDescent="0.25">
      <c r="A37" s="13" t="s">
        <v>36</v>
      </c>
      <c r="B37" s="14">
        <v>196000</v>
      </c>
      <c r="C37" s="16">
        <f>jul!E37</f>
        <v>183546.86</v>
      </c>
      <c r="D37" s="16">
        <v>15184.55</v>
      </c>
      <c r="E37" s="16">
        <f t="shared" ref="E37:E40" si="15">+C37+D37</f>
        <v>198731.40999999997</v>
      </c>
      <c r="F37" s="17">
        <f t="shared" ref="F37:F40" si="16">+B37-E37</f>
        <v>-2731.4099999999744</v>
      </c>
    </row>
    <row r="38" spans="1:6" ht="12.75" customHeight="1" x14ac:dyDescent="0.25">
      <c r="A38" s="21" t="s">
        <v>37</v>
      </c>
      <c r="B38" s="14">
        <v>30000</v>
      </c>
      <c r="C38" s="16">
        <f>jul!E38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6">
        <f>jul!E39</f>
        <v>900000</v>
      </c>
      <c r="D39" s="16">
        <v>214.42</v>
      </c>
      <c r="E39" s="16">
        <f t="shared" si="15"/>
        <v>900214.42</v>
      </c>
      <c r="F39" s="17">
        <f t="shared" si="16"/>
        <v>-868014.42</v>
      </c>
    </row>
    <row r="40" spans="1:6" ht="12.75" customHeight="1" x14ac:dyDescent="0.25">
      <c r="A40" s="21" t="s">
        <v>39</v>
      </c>
      <c r="B40" s="14">
        <v>30000</v>
      </c>
      <c r="C40" s="16">
        <f>jul!E40</f>
        <v>3360.5</v>
      </c>
      <c r="D40" s="16">
        <v>3875</v>
      </c>
      <c r="E40" s="16">
        <f t="shared" si="15"/>
        <v>7235.5</v>
      </c>
      <c r="F40" s="17">
        <f t="shared" si="16"/>
        <v>22764.5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jul!E41</f>
        <v>84895.08</v>
      </c>
      <c r="D41" s="12">
        <f t="shared" ref="D41:F41" si="17">+D42+D45</f>
        <v>50627.75</v>
      </c>
      <c r="E41" s="12">
        <f t="shared" si="17"/>
        <v>135522.83000000002</v>
      </c>
      <c r="F41" s="12">
        <f t="shared" si="17"/>
        <v>179477.16999999998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jul!E42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6">
        <f>jul!E43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6">
        <f>jul!E44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jul!E45</f>
        <v>84895.08</v>
      </c>
      <c r="D45" s="12">
        <f t="shared" ref="D45:F45" si="21">+SUM(D46:D47)</f>
        <v>50627.75</v>
      </c>
      <c r="E45" s="12">
        <f t="shared" si="21"/>
        <v>135522.83000000002</v>
      </c>
      <c r="F45" s="12">
        <f t="shared" si="21"/>
        <v>179477.16999999998</v>
      </c>
    </row>
    <row r="46" spans="1:6" ht="12.75" customHeight="1" x14ac:dyDescent="0.25">
      <c r="A46" s="18" t="s">
        <v>45</v>
      </c>
      <c r="B46" s="14">
        <v>265000</v>
      </c>
      <c r="C46" s="16">
        <f>jul!E46</f>
        <v>84895.08</v>
      </c>
      <c r="D46" s="16">
        <v>50627.75</v>
      </c>
      <c r="E46" s="16">
        <f t="shared" ref="E46:E47" si="22">+C46+D46</f>
        <v>135522.83000000002</v>
      </c>
      <c r="F46" s="17">
        <f t="shared" ref="F46:F47" si="23">+B46-E46</f>
        <v>129477.16999999998</v>
      </c>
    </row>
    <row r="47" spans="1:6" ht="12.75" customHeight="1" x14ac:dyDescent="0.25">
      <c r="A47" s="21" t="s">
        <v>46</v>
      </c>
      <c r="B47" s="14">
        <v>50000</v>
      </c>
      <c r="C47" s="16">
        <f>jul!E47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jul!E48</f>
        <v>1112622.7</v>
      </c>
      <c r="D48" s="10">
        <f t="shared" ref="D48:F48" si="24">+SUM(D49:D52)</f>
        <v>258026.95</v>
      </c>
      <c r="E48" s="10">
        <f t="shared" si="24"/>
        <v>1370649.65</v>
      </c>
      <c r="F48" s="10">
        <f t="shared" si="24"/>
        <v>549350.35000000009</v>
      </c>
    </row>
    <row r="49" spans="1:6" ht="12.75" customHeight="1" x14ac:dyDescent="0.25">
      <c r="A49" s="13" t="s">
        <v>48</v>
      </c>
      <c r="B49" s="14">
        <v>0</v>
      </c>
      <c r="C49" s="16">
        <f>jul!E49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6">
        <f>jul!E50</f>
        <v>485208.64</v>
      </c>
      <c r="D50" s="16">
        <v>138854.07</v>
      </c>
      <c r="E50" s="16">
        <f t="shared" si="25"/>
        <v>624062.71</v>
      </c>
      <c r="F50" s="17">
        <f t="shared" si="26"/>
        <v>195937.29000000004</v>
      </c>
    </row>
    <row r="51" spans="1:6" ht="12.75" customHeight="1" x14ac:dyDescent="0.25">
      <c r="A51" s="21" t="s">
        <v>50</v>
      </c>
      <c r="B51" s="14">
        <v>1100000</v>
      </c>
      <c r="C51" s="16">
        <f>jul!E51</f>
        <v>627414.05999999994</v>
      </c>
      <c r="D51" s="16">
        <v>119172.88</v>
      </c>
      <c r="E51" s="16">
        <f t="shared" si="25"/>
        <v>746586.94</v>
      </c>
      <c r="F51" s="17">
        <f t="shared" si="26"/>
        <v>353413.06000000006</v>
      </c>
    </row>
    <row r="52" spans="1:6" ht="12.75" customHeight="1" x14ac:dyDescent="0.25">
      <c r="A52" s="21" t="s">
        <v>51</v>
      </c>
      <c r="B52" s="14">
        <v>0</v>
      </c>
      <c r="C52" s="16">
        <f>jul!E52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jul!E53</f>
        <v>93461475.020000011</v>
      </c>
      <c r="D53" s="10">
        <f t="shared" ref="D53:F54" si="27">+D54</f>
        <v>12775217.85</v>
      </c>
      <c r="E53" s="10">
        <f t="shared" si="27"/>
        <v>106236692.87000002</v>
      </c>
      <c r="F53" s="10">
        <f t="shared" si="27"/>
        <v>84508207.12999998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jul!E54</f>
        <v>93461475.020000011</v>
      </c>
      <c r="D54" s="12">
        <f t="shared" si="27"/>
        <v>12775217.85</v>
      </c>
      <c r="E54" s="12">
        <f t="shared" si="27"/>
        <v>106236692.87000002</v>
      </c>
      <c r="F54" s="12">
        <f t="shared" si="27"/>
        <v>84508207.12999998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jul!E55</f>
        <v>93461475.020000011</v>
      </c>
      <c r="D55" s="12">
        <f t="shared" ref="D55:F55" si="28">+SUM(D56:D59)</f>
        <v>12775217.85</v>
      </c>
      <c r="E55" s="12">
        <f t="shared" si="28"/>
        <v>106236692.87000002</v>
      </c>
      <c r="F55" s="12">
        <f t="shared" si="28"/>
        <v>84508207.12999998</v>
      </c>
    </row>
    <row r="56" spans="1:6" ht="12.75" customHeight="1" x14ac:dyDescent="0.25">
      <c r="A56" s="13" t="s">
        <v>56</v>
      </c>
      <c r="B56" s="14">
        <v>189554900</v>
      </c>
      <c r="C56" s="16">
        <f>jul!E56</f>
        <v>92116314.920000017</v>
      </c>
      <c r="D56" s="16">
        <v>12770947.77</v>
      </c>
      <c r="E56" s="16">
        <f t="shared" ref="E56:E59" si="29">+C56+D56</f>
        <v>104887262.69000001</v>
      </c>
      <c r="F56" s="17">
        <f t="shared" ref="F56:F59" si="30">+B56-E56</f>
        <v>84667637.309999987</v>
      </c>
    </row>
    <row r="57" spans="1:6" ht="12.75" customHeight="1" x14ac:dyDescent="0.25">
      <c r="A57" s="13" t="s">
        <v>57</v>
      </c>
      <c r="B57" s="14">
        <v>90000</v>
      </c>
      <c r="C57" s="16">
        <f>jul!E57</f>
        <v>36713.100000000006</v>
      </c>
      <c r="D57" s="16">
        <v>4270.08</v>
      </c>
      <c r="E57" s="16">
        <f t="shared" si="29"/>
        <v>40983.180000000008</v>
      </c>
      <c r="F57" s="17">
        <f t="shared" si="30"/>
        <v>49016.819999999992</v>
      </c>
    </row>
    <row r="58" spans="1:6" ht="12.75" customHeight="1" x14ac:dyDescent="0.25">
      <c r="A58" s="13" t="s">
        <v>58</v>
      </c>
      <c r="B58" s="14">
        <v>100000</v>
      </c>
      <c r="C58" s="16">
        <f>jul!E58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6">
        <f>jul!E59</f>
        <v>1308447</v>
      </c>
      <c r="D59" s="16"/>
      <c r="E59" s="16">
        <f t="shared" si="29"/>
        <v>1308447</v>
      </c>
      <c r="F59" s="17">
        <f t="shared" si="30"/>
        <v>-308447</v>
      </c>
    </row>
    <row r="60" spans="1:6" ht="12.75" customHeight="1" x14ac:dyDescent="0.25">
      <c r="A60" s="9"/>
      <c r="B60" s="14"/>
      <c r="C60" s="16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jul!E61</f>
        <v>11655451.15</v>
      </c>
      <c r="D61" s="12">
        <f t="shared" ref="D61:F61" si="31">+D62+D64</f>
        <v>3337838.71</v>
      </c>
      <c r="E61" s="12">
        <f t="shared" si="31"/>
        <v>14993289.859999999</v>
      </c>
      <c r="F61" s="12">
        <f t="shared" si="31"/>
        <v>8971975.1400000006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jul!E62</f>
        <v>12376</v>
      </c>
      <c r="D62" s="12">
        <f t="shared" ref="D62:F62" si="32">+D63</f>
        <v>0</v>
      </c>
      <c r="E62" s="12">
        <f t="shared" si="32"/>
        <v>12376</v>
      </c>
      <c r="F62" s="12">
        <f t="shared" si="32"/>
        <v>357624</v>
      </c>
    </row>
    <row r="63" spans="1:6" ht="12.75" customHeight="1" x14ac:dyDescent="0.25">
      <c r="A63" s="21" t="s">
        <v>61</v>
      </c>
      <c r="B63" s="14">
        <v>370000</v>
      </c>
      <c r="C63" s="16">
        <f>jul!E63</f>
        <v>12376</v>
      </c>
      <c r="D63" s="16"/>
      <c r="E63" s="16">
        <f t="shared" ref="E63" si="33">+C63+D63</f>
        <v>12376</v>
      </c>
      <c r="F63" s="17">
        <f t="shared" ref="F63" si="34">+B63-E63</f>
        <v>357624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jul!E64</f>
        <v>11643075.15</v>
      </c>
      <c r="D64" s="12">
        <f t="shared" ref="D64:F64" si="35">+D65+D70</f>
        <v>3337838.71</v>
      </c>
      <c r="E64" s="12">
        <f t="shared" si="35"/>
        <v>14980913.859999999</v>
      </c>
      <c r="F64" s="12">
        <f t="shared" si="35"/>
        <v>8614351.1400000006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jul!E65</f>
        <v>7008087.3899999997</v>
      </c>
      <c r="D65" s="12">
        <f t="shared" ref="D65:F65" si="36">+SUM(D66:D69)</f>
        <v>3337838.71</v>
      </c>
      <c r="E65" s="12">
        <f t="shared" si="36"/>
        <v>10345926.1</v>
      </c>
      <c r="F65" s="12">
        <f t="shared" si="36"/>
        <v>4922776.9000000004</v>
      </c>
    </row>
    <row r="66" spans="1:6" ht="12.75" customHeight="1" x14ac:dyDescent="0.25">
      <c r="A66" s="13" t="s">
        <v>64</v>
      </c>
      <c r="B66" s="14">
        <v>1000000</v>
      </c>
      <c r="C66" s="16">
        <f>jul!E66</f>
        <v>89540</v>
      </c>
      <c r="D66" s="16">
        <v>461919.09</v>
      </c>
      <c r="E66" s="16">
        <f t="shared" ref="E66:E69" si="37">+C66+D66</f>
        <v>551459.09000000008</v>
      </c>
      <c r="F66" s="17">
        <f t="shared" ref="F66:F69" si="38">+B66-E66</f>
        <v>448540.90999999992</v>
      </c>
    </row>
    <row r="67" spans="1:6" ht="12.75" customHeight="1" x14ac:dyDescent="0.25">
      <c r="A67" s="32" t="s">
        <v>74</v>
      </c>
      <c r="B67" s="14">
        <v>1000000</v>
      </c>
      <c r="C67" s="16">
        <f>jul!E67</f>
        <v>208000</v>
      </c>
      <c r="D67" s="16"/>
      <c r="E67" s="16">
        <f t="shared" si="37"/>
        <v>208000</v>
      </c>
      <c r="F67" s="17">
        <f t="shared" si="38"/>
        <v>792000</v>
      </c>
    </row>
    <row r="68" spans="1:6" ht="12.75" customHeight="1" x14ac:dyDescent="0.25">
      <c r="A68" s="32" t="s">
        <v>75</v>
      </c>
      <c r="B68" s="14">
        <v>7268703</v>
      </c>
      <c r="C68" s="16">
        <f>jul!E68</f>
        <v>6710547.3899999997</v>
      </c>
      <c r="D68" s="16">
        <v>2875919.62</v>
      </c>
      <c r="E68" s="16">
        <f t="shared" si="37"/>
        <v>9586467.0099999998</v>
      </c>
      <c r="F68" s="17">
        <f t="shared" si="38"/>
        <v>-2317764.0099999998</v>
      </c>
    </row>
    <row r="69" spans="1:6" ht="12.75" customHeight="1" x14ac:dyDescent="0.25">
      <c r="A69" s="32" t="s">
        <v>73</v>
      </c>
      <c r="B69" s="14">
        <v>6000000</v>
      </c>
      <c r="C69" s="16">
        <f>jul!E69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jul!E70</f>
        <v>4634987.7600000007</v>
      </c>
      <c r="D70" s="12">
        <f t="shared" ref="D70:F70" si="39">+D71</f>
        <v>0</v>
      </c>
      <c r="E70" s="12">
        <f t="shared" si="39"/>
        <v>4634987.7600000007</v>
      </c>
      <c r="F70" s="12">
        <f t="shared" si="39"/>
        <v>3691574.2399999993</v>
      </c>
    </row>
    <row r="71" spans="1:6" ht="12.75" customHeight="1" x14ac:dyDescent="0.25">
      <c r="A71" s="21" t="s">
        <v>66</v>
      </c>
      <c r="B71" s="14">
        <v>8326562</v>
      </c>
      <c r="C71" s="16">
        <f>jul!E71</f>
        <v>4634987.7600000007</v>
      </c>
      <c r="D71" s="16"/>
      <c r="E71" s="16">
        <f t="shared" ref="E71" si="40">+C71+D71</f>
        <v>4634987.7600000007</v>
      </c>
      <c r="F71" s="17">
        <f t="shared" ref="F71" si="41">+B71-E71</f>
        <v>3691574.2399999993</v>
      </c>
    </row>
    <row r="72" spans="1:6" ht="12.75" customHeight="1" x14ac:dyDescent="0.25">
      <c r="A72" s="13"/>
      <c r="B72" s="14"/>
      <c r="C72" s="16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jul!E73</f>
        <v>3040</v>
      </c>
      <c r="D73" s="12">
        <f t="shared" ref="D73:F74" si="42">+D74</f>
        <v>0</v>
      </c>
      <c r="E73" s="12">
        <f t="shared" si="42"/>
        <v>3040</v>
      </c>
      <c r="F73" s="12">
        <f t="shared" si="42"/>
        <v>3996960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jul!E74</f>
        <v>3040</v>
      </c>
      <c r="D74" s="12">
        <f t="shared" si="42"/>
        <v>0</v>
      </c>
      <c r="E74" s="12">
        <f t="shared" si="42"/>
        <v>3040</v>
      </c>
      <c r="F74" s="12">
        <f t="shared" si="42"/>
        <v>3996960</v>
      </c>
    </row>
    <row r="75" spans="1:6" ht="12.75" customHeight="1" thickBot="1" x14ac:dyDescent="0.3">
      <c r="A75" s="21" t="s">
        <v>69</v>
      </c>
      <c r="B75" s="25">
        <v>4000000</v>
      </c>
      <c r="C75" s="16">
        <f>jul!E75</f>
        <v>3040</v>
      </c>
      <c r="D75" s="16"/>
      <c r="E75" s="16">
        <f t="shared" ref="E75" si="43">+C75+D75</f>
        <v>3040</v>
      </c>
      <c r="F75" s="17">
        <f t="shared" ref="F75" si="44">+B75-E75</f>
        <v>3996960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jul!E76</f>
        <v>110241491.51000002</v>
      </c>
      <c r="D76" s="27">
        <f t="shared" ref="D76:F76" si="45">+D9+D61+D73</f>
        <v>16848494.829999998</v>
      </c>
      <c r="E76" s="27">
        <f t="shared" si="45"/>
        <v>127089986.34000002</v>
      </c>
      <c r="F76" s="27">
        <f t="shared" si="45"/>
        <v>98476278.659999982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ADE1E-3FD5-43CC-B492-D5737E818C1F}">
  <sheetPr syncVertical="1" syncRef="A55" transitionEvaluation="1"/>
  <dimension ref="A1:F84"/>
  <sheetViews>
    <sheetView topLeftCell="A55" zoomScale="120" zoomScaleNormal="120" workbookViewId="0">
      <selection activeCell="G55" sqref="G1:I1048576"/>
    </sheetView>
  </sheetViews>
  <sheetFormatPr baseColWidth="10" defaultColWidth="9.75" defaultRowHeight="12.75" customHeight="1" x14ac:dyDescent="0.25"/>
  <cols>
    <col min="1" max="1" width="26" customWidth="1"/>
    <col min="2" max="3" width="10.75" customWidth="1"/>
    <col min="4" max="4" width="9.75" customWidth="1"/>
    <col min="5" max="6" width="10.75" customWidth="1"/>
  </cols>
  <sheetData>
    <row r="1" spans="1:6" ht="12.75" customHeight="1" x14ac:dyDescent="0.25">
      <c r="A1" s="1" t="s">
        <v>0</v>
      </c>
      <c r="B1" s="2"/>
      <c r="C1" s="2"/>
      <c r="D1" s="2"/>
      <c r="E1" s="2"/>
      <c r="F1" s="2"/>
    </row>
    <row r="2" spans="1:6" ht="12.75" customHeight="1" x14ac:dyDescent="0.25">
      <c r="A2" s="1" t="s">
        <v>1</v>
      </c>
      <c r="B2" s="2"/>
      <c r="C2" s="2"/>
      <c r="D2" s="2"/>
      <c r="E2" s="2"/>
      <c r="F2" s="2"/>
    </row>
    <row r="3" spans="1:6" ht="12.75" customHeight="1" x14ac:dyDescent="0.25">
      <c r="A3" s="2"/>
      <c r="B3" s="2"/>
      <c r="C3" s="2"/>
      <c r="D3" s="2"/>
      <c r="E3" s="2"/>
      <c r="F3" s="2"/>
    </row>
    <row r="4" spans="1:6" ht="12.75" customHeight="1" x14ac:dyDescent="0.25">
      <c r="A4" s="2"/>
      <c r="B4" s="2"/>
      <c r="C4" s="2"/>
      <c r="D4" s="2"/>
      <c r="E4" s="2"/>
      <c r="F4" s="2"/>
    </row>
    <row r="5" spans="1:6" ht="12.75" customHeight="1" x14ac:dyDescent="0.25">
      <c r="A5" s="33" t="s">
        <v>2</v>
      </c>
      <c r="B5" s="33"/>
      <c r="C5" s="33"/>
      <c r="D5" s="33"/>
      <c r="E5" s="33"/>
      <c r="F5" s="33"/>
    </row>
    <row r="6" spans="1:6" ht="12.75" customHeight="1" x14ac:dyDescent="0.25">
      <c r="A6" s="33" t="s">
        <v>83</v>
      </c>
      <c r="B6" s="33"/>
      <c r="C6" s="33"/>
      <c r="D6" s="33"/>
      <c r="E6" s="33"/>
      <c r="F6" s="33"/>
    </row>
    <row r="7" spans="1:6" ht="12.75" customHeight="1" thickBot="1" x14ac:dyDescent="0.3">
      <c r="A7" s="2"/>
      <c r="B7" s="2"/>
      <c r="C7" s="2"/>
      <c r="D7" s="2"/>
      <c r="E7" s="2"/>
      <c r="F7" s="2"/>
    </row>
    <row r="8" spans="1:6" ht="28.5" customHeight="1" thickBot="1" x14ac:dyDescent="0.3">
      <c r="A8" s="3" t="s">
        <v>3</v>
      </c>
      <c r="B8" s="4" t="s">
        <v>72</v>
      </c>
      <c r="C8" s="4" t="s">
        <v>4</v>
      </c>
      <c r="D8" s="4" t="s">
        <v>5</v>
      </c>
      <c r="E8" s="4" t="s">
        <v>6</v>
      </c>
      <c r="F8" s="5" t="s">
        <v>7</v>
      </c>
    </row>
    <row r="9" spans="1:6" ht="12.75" customHeight="1" x14ac:dyDescent="0.25">
      <c r="A9" s="6" t="s">
        <v>8</v>
      </c>
      <c r="B9" s="7">
        <f>+B10+B48+B53</f>
        <v>197601000</v>
      </c>
      <c r="C9" s="7">
        <f>ago!E9</f>
        <v>112093656.48000002</v>
      </c>
      <c r="D9" s="7">
        <f t="shared" ref="D9:F9" si="0">+D10+D48+D53</f>
        <v>14208962.550000001</v>
      </c>
      <c r="E9" s="7">
        <f t="shared" si="0"/>
        <v>126302619.03000002</v>
      </c>
      <c r="F9" s="7">
        <f t="shared" si="0"/>
        <v>71298380.969999984</v>
      </c>
    </row>
    <row r="10" spans="1:6" ht="12.75" customHeight="1" x14ac:dyDescent="0.25">
      <c r="A10" s="9" t="s">
        <v>9</v>
      </c>
      <c r="B10" s="10">
        <f>+B11+B33+B41</f>
        <v>4936100</v>
      </c>
      <c r="C10" s="10">
        <f>ago!E10</f>
        <v>4486313.96</v>
      </c>
      <c r="D10" s="10">
        <f t="shared" ref="D10:F10" si="1">+D11+D33+D41</f>
        <v>383060.69999999995</v>
      </c>
      <c r="E10" s="10">
        <f t="shared" si="1"/>
        <v>4869374.66</v>
      </c>
      <c r="F10" s="10">
        <f t="shared" si="1"/>
        <v>66725.339999999909</v>
      </c>
    </row>
    <row r="11" spans="1:6" ht="12.75" customHeight="1" x14ac:dyDescent="0.25">
      <c r="A11" s="11" t="s">
        <v>10</v>
      </c>
      <c r="B11" s="12">
        <f>+B12+B14+B25</f>
        <v>4247900</v>
      </c>
      <c r="C11" s="12">
        <f>ago!E11</f>
        <v>3190046.47</v>
      </c>
      <c r="D11" s="12">
        <f t="shared" ref="D11:F11" si="2">+D12+D14+D25</f>
        <v>279666.73</v>
      </c>
      <c r="E11" s="12">
        <f t="shared" si="2"/>
        <v>3469713.2</v>
      </c>
      <c r="F11" s="12">
        <f t="shared" si="2"/>
        <v>778186.79999999993</v>
      </c>
    </row>
    <row r="12" spans="1:6" ht="12.75" customHeight="1" x14ac:dyDescent="0.25">
      <c r="A12" s="11" t="s">
        <v>11</v>
      </c>
      <c r="B12" s="12">
        <f>+B13</f>
        <v>2026000</v>
      </c>
      <c r="C12" s="12">
        <f>ago!E12</f>
        <v>1850140.33</v>
      </c>
      <c r="D12" s="12">
        <f t="shared" ref="D12:F12" si="3">+D13</f>
        <v>89384.27</v>
      </c>
      <c r="E12" s="12">
        <f t="shared" si="3"/>
        <v>1939524.6</v>
      </c>
      <c r="F12" s="12">
        <f t="shared" si="3"/>
        <v>86475.399999999907</v>
      </c>
    </row>
    <row r="13" spans="1:6" ht="12.75" customHeight="1" x14ac:dyDescent="0.25">
      <c r="A13" s="13" t="s">
        <v>12</v>
      </c>
      <c r="B13" s="14">
        <v>2026000</v>
      </c>
      <c r="C13" s="16">
        <f>ago!E13</f>
        <v>1850140.33</v>
      </c>
      <c r="D13" s="16">
        <v>89384.27</v>
      </c>
      <c r="E13" s="16">
        <f>+C13+D13</f>
        <v>1939524.6</v>
      </c>
      <c r="F13" s="17">
        <f>+B13-E13</f>
        <v>86475.399999999907</v>
      </c>
    </row>
    <row r="14" spans="1:6" ht="12.75" customHeight="1" x14ac:dyDescent="0.25">
      <c r="A14" s="11" t="s">
        <v>13</v>
      </c>
      <c r="B14" s="12">
        <f>+SUM(B15:B24)</f>
        <v>1826000</v>
      </c>
      <c r="C14" s="12">
        <f>ago!E14</f>
        <v>1094435.48</v>
      </c>
      <c r="D14" s="12">
        <f t="shared" ref="D14:F14" si="4">+SUM(D15:D24)</f>
        <v>88036.459999999992</v>
      </c>
      <c r="E14" s="12">
        <f t="shared" si="4"/>
        <v>1182471.94</v>
      </c>
      <c r="F14" s="12">
        <f t="shared" si="4"/>
        <v>643528.06000000006</v>
      </c>
    </row>
    <row r="15" spans="1:6" ht="12.75" customHeight="1" x14ac:dyDescent="0.25">
      <c r="A15" s="18" t="s">
        <v>14</v>
      </c>
      <c r="B15" s="14">
        <v>327000</v>
      </c>
      <c r="C15" s="16">
        <f>ago!E15</f>
        <v>214945.50000000003</v>
      </c>
      <c r="D15" s="16">
        <v>6465.44</v>
      </c>
      <c r="E15" s="16">
        <f t="shared" ref="E15:E24" si="5">+C15+D15</f>
        <v>221410.94000000003</v>
      </c>
      <c r="F15" s="17">
        <f t="shared" ref="F15:F24" si="6">+B15-E15</f>
        <v>105589.05999999997</v>
      </c>
    </row>
    <row r="16" spans="1:6" ht="12.75" customHeight="1" x14ac:dyDescent="0.25">
      <c r="A16" s="18" t="s">
        <v>15</v>
      </c>
      <c r="B16" s="14">
        <v>310000</v>
      </c>
      <c r="C16" s="16">
        <f>ago!E16</f>
        <v>186836.84</v>
      </c>
      <c r="D16" s="16">
        <v>7344.47</v>
      </c>
      <c r="E16" s="16">
        <f t="shared" si="5"/>
        <v>194181.31</v>
      </c>
      <c r="F16" s="17">
        <f t="shared" si="6"/>
        <v>115818.69</v>
      </c>
    </row>
    <row r="17" spans="1:6" ht="12.75" customHeight="1" x14ac:dyDescent="0.25">
      <c r="A17" s="18" t="s">
        <v>16</v>
      </c>
      <c r="B17" s="14">
        <v>33000</v>
      </c>
      <c r="C17" s="16">
        <f>ago!E17</f>
        <v>19922.099999999999</v>
      </c>
      <c r="D17" s="16">
        <v>39</v>
      </c>
      <c r="E17" s="16">
        <f t="shared" si="5"/>
        <v>19961.099999999999</v>
      </c>
      <c r="F17" s="17">
        <f t="shared" si="6"/>
        <v>13038.900000000001</v>
      </c>
    </row>
    <row r="18" spans="1:6" ht="12.75" customHeight="1" x14ac:dyDescent="0.25">
      <c r="A18" s="18" t="s">
        <v>17</v>
      </c>
      <c r="B18" s="14">
        <v>220000</v>
      </c>
      <c r="C18" s="16">
        <f>ago!E18</f>
        <v>150671.79999999999</v>
      </c>
      <c r="D18" s="16">
        <v>5635.44</v>
      </c>
      <c r="E18" s="16">
        <f t="shared" si="5"/>
        <v>156307.24</v>
      </c>
      <c r="F18" s="17">
        <f t="shared" si="6"/>
        <v>63692.760000000009</v>
      </c>
    </row>
    <row r="19" spans="1:6" ht="12.75" customHeight="1" x14ac:dyDescent="0.25">
      <c r="A19" s="13" t="s">
        <v>18</v>
      </c>
      <c r="B19" s="14">
        <v>738000</v>
      </c>
      <c r="C19" s="16">
        <f>ago!E19</f>
        <v>451764.59</v>
      </c>
      <c r="D19" s="16">
        <v>28379.65</v>
      </c>
      <c r="E19" s="16">
        <f t="shared" si="5"/>
        <v>480144.24000000005</v>
      </c>
      <c r="F19" s="17">
        <f t="shared" si="6"/>
        <v>257855.75999999995</v>
      </c>
    </row>
    <row r="20" spans="1:6" ht="12.75" customHeight="1" x14ac:dyDescent="0.25">
      <c r="A20" s="18" t="s">
        <v>19</v>
      </c>
      <c r="B20" s="14">
        <v>220000</v>
      </c>
      <c r="C20" s="16">
        <f>ago!E20</f>
        <v>150671.79999999999</v>
      </c>
      <c r="D20" s="16">
        <v>5635.44</v>
      </c>
      <c r="E20" s="16">
        <f t="shared" si="5"/>
        <v>156307.24</v>
      </c>
      <c r="F20" s="17">
        <f t="shared" si="6"/>
        <v>63692.760000000009</v>
      </c>
    </row>
    <row r="21" spans="1:6" ht="12.75" customHeight="1" x14ac:dyDescent="0.25">
      <c r="A21" s="13" t="s">
        <v>20</v>
      </c>
      <c r="B21" s="14">
        <v>50000</v>
      </c>
      <c r="C21" s="16">
        <f>ago!E21</f>
        <v>2361</v>
      </c>
      <c r="D21" s="16">
        <v>1913.7</v>
      </c>
      <c r="E21" s="16">
        <f t="shared" si="5"/>
        <v>4274.7</v>
      </c>
      <c r="F21" s="17">
        <f t="shared" si="6"/>
        <v>45725.3</v>
      </c>
    </row>
    <row r="22" spans="1:6" ht="12.75" customHeight="1" x14ac:dyDescent="0.25">
      <c r="A22" s="13" t="s">
        <v>21</v>
      </c>
      <c r="B22" s="14">
        <v>28000</v>
      </c>
      <c r="C22" s="16">
        <f>ago!E22</f>
        <v>55452.680000000008</v>
      </c>
      <c r="D22" s="16">
        <v>7800</v>
      </c>
      <c r="E22" s="16">
        <f t="shared" si="5"/>
        <v>63252.680000000008</v>
      </c>
      <c r="F22" s="17">
        <f t="shared" si="6"/>
        <v>-35252.680000000008</v>
      </c>
    </row>
    <row r="23" spans="1:6" ht="12.75" customHeight="1" x14ac:dyDescent="0.25">
      <c r="A23" s="13" t="s">
        <v>22</v>
      </c>
      <c r="B23" s="14">
        <v>109000</v>
      </c>
      <c r="C23" s="16">
        <f>ago!E23</f>
        <v>58968.99</v>
      </c>
      <c r="D23" s="16">
        <v>24823.32</v>
      </c>
      <c r="E23" s="16">
        <f t="shared" si="5"/>
        <v>83792.31</v>
      </c>
      <c r="F23" s="17">
        <f t="shared" si="6"/>
        <v>25207.690000000002</v>
      </c>
    </row>
    <row r="24" spans="1:6" ht="12.75" customHeight="1" x14ac:dyDescent="0.25">
      <c r="A24" s="13" t="s">
        <v>23</v>
      </c>
      <c r="B24" s="14">
        <v>-209000</v>
      </c>
      <c r="C24" s="16">
        <f>ago!E24</f>
        <v>-197159.82</v>
      </c>
      <c r="D24" s="16"/>
      <c r="E24" s="16">
        <f t="shared" si="5"/>
        <v>-197159.82</v>
      </c>
      <c r="F24" s="17">
        <f t="shared" si="6"/>
        <v>-11840.179999999993</v>
      </c>
    </row>
    <row r="25" spans="1:6" ht="12.75" customHeight="1" x14ac:dyDescent="0.25">
      <c r="A25" s="19" t="s">
        <v>24</v>
      </c>
      <c r="B25" s="12">
        <f>+SUM(B26:B32)</f>
        <v>395900</v>
      </c>
      <c r="C25" s="12">
        <f>ago!E25</f>
        <v>245470.66</v>
      </c>
      <c r="D25" s="12">
        <f t="shared" ref="D25:F25" si="7">+SUM(D26:D32)</f>
        <v>102246</v>
      </c>
      <c r="E25" s="12">
        <f t="shared" si="7"/>
        <v>347716.66000000003</v>
      </c>
      <c r="F25" s="12">
        <f t="shared" si="7"/>
        <v>48183.339999999982</v>
      </c>
    </row>
    <row r="26" spans="1:6" ht="12.75" customHeight="1" x14ac:dyDescent="0.25">
      <c r="A26" s="13" t="s">
        <v>25</v>
      </c>
      <c r="B26" s="14">
        <v>22000</v>
      </c>
      <c r="C26" s="16">
        <f>ago!E26</f>
        <v>10450</v>
      </c>
      <c r="D26" s="16">
        <v>1092.5</v>
      </c>
      <c r="E26" s="16">
        <f t="shared" ref="E26:E32" si="8">+C26+D26</f>
        <v>11542.5</v>
      </c>
      <c r="F26" s="17">
        <f t="shared" ref="F26:F32" si="9">+B26-E26</f>
        <v>10457.5</v>
      </c>
    </row>
    <row r="27" spans="1:6" ht="12.75" customHeight="1" x14ac:dyDescent="0.25">
      <c r="A27" s="13" t="s">
        <v>26</v>
      </c>
      <c r="B27" s="14">
        <v>5000</v>
      </c>
      <c r="C27" s="16">
        <f>ago!E27</f>
        <v>0</v>
      </c>
      <c r="D27" s="16"/>
      <c r="E27" s="16">
        <f t="shared" si="8"/>
        <v>0</v>
      </c>
      <c r="F27" s="17">
        <f t="shared" si="9"/>
        <v>5000</v>
      </c>
    </row>
    <row r="28" spans="1:6" ht="12.75" customHeight="1" x14ac:dyDescent="0.25">
      <c r="A28" s="13" t="s">
        <v>27</v>
      </c>
      <c r="B28" s="14">
        <v>126000</v>
      </c>
      <c r="C28" s="16">
        <f>ago!E28</f>
        <v>88877.7</v>
      </c>
      <c r="D28" s="16">
        <v>77585.5</v>
      </c>
      <c r="E28" s="16">
        <f t="shared" si="8"/>
        <v>166463.20000000001</v>
      </c>
      <c r="F28" s="17">
        <f t="shared" si="9"/>
        <v>-40463.200000000012</v>
      </c>
    </row>
    <row r="29" spans="1:6" ht="12.75" customHeight="1" x14ac:dyDescent="0.25">
      <c r="A29" s="13" t="s">
        <v>28</v>
      </c>
      <c r="B29" s="14">
        <v>90000</v>
      </c>
      <c r="C29" s="16">
        <f>ago!E29</f>
        <v>49959.8</v>
      </c>
      <c r="D29" s="16">
        <v>6708</v>
      </c>
      <c r="E29" s="16">
        <f t="shared" si="8"/>
        <v>56667.8</v>
      </c>
      <c r="F29" s="17">
        <f t="shared" si="9"/>
        <v>33332.199999999997</v>
      </c>
    </row>
    <row r="30" spans="1:6" ht="12.75" customHeight="1" x14ac:dyDescent="0.25">
      <c r="A30" s="13" t="s">
        <v>29</v>
      </c>
      <c r="B30" s="14">
        <v>3900</v>
      </c>
      <c r="C30" s="16">
        <f>ago!E30</f>
        <v>4933.16</v>
      </c>
      <c r="D30" s="16"/>
      <c r="E30" s="16">
        <f t="shared" si="8"/>
        <v>4933.16</v>
      </c>
      <c r="F30" s="17">
        <f t="shared" si="9"/>
        <v>-1033.1599999999999</v>
      </c>
    </row>
    <row r="31" spans="1:6" ht="12.75" customHeight="1" x14ac:dyDescent="0.25">
      <c r="A31" s="13" t="s">
        <v>30</v>
      </c>
      <c r="B31" s="14">
        <v>19000</v>
      </c>
      <c r="C31" s="16">
        <f>ago!E31</f>
        <v>0</v>
      </c>
      <c r="D31" s="16"/>
      <c r="E31" s="16">
        <f t="shared" si="8"/>
        <v>0</v>
      </c>
      <c r="F31" s="17">
        <f t="shared" si="9"/>
        <v>19000</v>
      </c>
    </row>
    <row r="32" spans="1:6" ht="12.75" customHeight="1" x14ac:dyDescent="0.25">
      <c r="A32" s="13" t="s">
        <v>31</v>
      </c>
      <c r="B32" s="14">
        <v>130000</v>
      </c>
      <c r="C32" s="16">
        <f>ago!E32</f>
        <v>91250</v>
      </c>
      <c r="D32" s="16">
        <v>16860</v>
      </c>
      <c r="E32" s="16">
        <f t="shared" si="8"/>
        <v>108110</v>
      </c>
      <c r="F32" s="17">
        <f t="shared" si="9"/>
        <v>21890</v>
      </c>
    </row>
    <row r="33" spans="1:6" s="20" customFormat="1" ht="12.75" customHeight="1" x14ac:dyDescent="0.25">
      <c r="A33" s="19" t="s">
        <v>32</v>
      </c>
      <c r="B33" s="12">
        <f>+B34+B36</f>
        <v>373200</v>
      </c>
      <c r="C33" s="12">
        <f>ago!E33</f>
        <v>1160744.6599999999</v>
      </c>
      <c r="D33" s="12">
        <f t="shared" ref="D33:F33" si="10">+D34+D36</f>
        <v>68780.22</v>
      </c>
      <c r="E33" s="12">
        <f t="shared" si="10"/>
        <v>1229524.8799999999</v>
      </c>
      <c r="F33" s="12">
        <f t="shared" si="10"/>
        <v>-856324.88</v>
      </c>
    </row>
    <row r="34" spans="1:6" s="20" customFormat="1" ht="12.75" customHeight="1" x14ac:dyDescent="0.25">
      <c r="A34" s="19" t="s">
        <v>33</v>
      </c>
      <c r="B34" s="12">
        <f>+B35</f>
        <v>85000</v>
      </c>
      <c r="C34" s="12">
        <f>ago!E34</f>
        <v>46933</v>
      </c>
      <c r="D34" s="12">
        <f t="shared" ref="D34:F34" si="11">+D35</f>
        <v>19384.64</v>
      </c>
      <c r="E34" s="12">
        <f t="shared" si="11"/>
        <v>66317.64</v>
      </c>
      <c r="F34" s="12">
        <f t="shared" si="11"/>
        <v>18682.36</v>
      </c>
    </row>
    <row r="35" spans="1:6" ht="12.75" customHeight="1" x14ac:dyDescent="0.25">
      <c r="A35" s="13" t="s">
        <v>34</v>
      </c>
      <c r="B35" s="14">
        <v>85000</v>
      </c>
      <c r="C35" s="16">
        <f>ago!E35</f>
        <v>46933</v>
      </c>
      <c r="D35" s="16">
        <v>19384.64</v>
      </c>
      <c r="E35" s="16">
        <f t="shared" ref="E35" si="12">+C35+D35</f>
        <v>66317.64</v>
      </c>
      <c r="F35" s="17">
        <f t="shared" ref="F35" si="13">+B35-E35</f>
        <v>18682.36</v>
      </c>
    </row>
    <row r="36" spans="1:6" ht="12.75" customHeight="1" x14ac:dyDescent="0.25">
      <c r="A36" s="19" t="s">
        <v>35</v>
      </c>
      <c r="B36" s="12">
        <f>+SUM(B37:B40)</f>
        <v>288200</v>
      </c>
      <c r="C36" s="12">
        <f>ago!E36</f>
        <v>1113811.6599999999</v>
      </c>
      <c r="D36" s="12">
        <f t="shared" ref="D36:F36" si="14">+SUM(D37:D40)</f>
        <v>49395.58</v>
      </c>
      <c r="E36" s="12">
        <f t="shared" si="14"/>
        <v>1163207.24</v>
      </c>
      <c r="F36" s="12">
        <f t="shared" si="14"/>
        <v>-875007.24</v>
      </c>
    </row>
    <row r="37" spans="1:6" ht="12.75" customHeight="1" x14ac:dyDescent="0.25">
      <c r="A37" s="13" t="s">
        <v>36</v>
      </c>
      <c r="B37" s="14">
        <v>196000</v>
      </c>
      <c r="C37" s="16">
        <f>ago!E37</f>
        <v>198731.40999999997</v>
      </c>
      <c r="D37" s="16">
        <v>21695.58</v>
      </c>
      <c r="E37" s="16">
        <f t="shared" ref="E37:E40" si="15">+C37+D37</f>
        <v>220426.99</v>
      </c>
      <c r="F37" s="17">
        <f t="shared" ref="F37:F40" si="16">+B37-E37</f>
        <v>-24426.989999999991</v>
      </c>
    </row>
    <row r="38" spans="1:6" ht="12.75" customHeight="1" x14ac:dyDescent="0.25">
      <c r="A38" s="21" t="s">
        <v>37</v>
      </c>
      <c r="B38" s="14">
        <v>30000</v>
      </c>
      <c r="C38" s="16">
        <f>ago!E38</f>
        <v>7630.33</v>
      </c>
      <c r="D38" s="16"/>
      <c r="E38" s="16">
        <f t="shared" si="15"/>
        <v>7630.33</v>
      </c>
      <c r="F38" s="17">
        <f t="shared" si="16"/>
        <v>22369.67</v>
      </c>
    </row>
    <row r="39" spans="1:6" ht="12.75" customHeight="1" x14ac:dyDescent="0.25">
      <c r="A39" s="21" t="s">
        <v>38</v>
      </c>
      <c r="B39" s="14">
        <v>32200</v>
      </c>
      <c r="C39" s="16">
        <f>ago!E39</f>
        <v>900214.42</v>
      </c>
      <c r="D39" s="16">
        <v>6000</v>
      </c>
      <c r="E39" s="16">
        <f t="shared" si="15"/>
        <v>906214.42</v>
      </c>
      <c r="F39" s="17">
        <f t="shared" si="16"/>
        <v>-874014.42</v>
      </c>
    </row>
    <row r="40" spans="1:6" ht="12.75" customHeight="1" x14ac:dyDescent="0.25">
      <c r="A40" s="21" t="s">
        <v>39</v>
      </c>
      <c r="B40" s="14">
        <v>30000</v>
      </c>
      <c r="C40" s="16">
        <f>ago!E40</f>
        <v>7235.5</v>
      </c>
      <c r="D40" s="16">
        <v>21700</v>
      </c>
      <c r="E40" s="16">
        <f t="shared" si="15"/>
        <v>28935.5</v>
      </c>
      <c r="F40" s="17">
        <f t="shared" si="16"/>
        <v>1064.5</v>
      </c>
    </row>
    <row r="41" spans="1:6" ht="12.75" customHeight="1" x14ac:dyDescent="0.25">
      <c r="A41" s="22" t="s">
        <v>40</v>
      </c>
      <c r="B41" s="12">
        <f>+B42+B45</f>
        <v>315000</v>
      </c>
      <c r="C41" s="12">
        <f>ago!E41</f>
        <v>135522.83000000002</v>
      </c>
      <c r="D41" s="12">
        <f t="shared" ref="D41:F41" si="17">+D42+D45</f>
        <v>34613.75</v>
      </c>
      <c r="E41" s="12">
        <f t="shared" si="17"/>
        <v>170136.58000000002</v>
      </c>
      <c r="F41" s="12">
        <f t="shared" si="17"/>
        <v>144863.41999999998</v>
      </c>
    </row>
    <row r="42" spans="1:6" ht="12.75" customHeight="1" x14ac:dyDescent="0.25">
      <c r="A42" s="22" t="s">
        <v>41</v>
      </c>
      <c r="B42" s="12">
        <f>+SUM(B43:B44)</f>
        <v>0</v>
      </c>
      <c r="C42" s="12">
        <f>ago!E42</f>
        <v>0</v>
      </c>
      <c r="D42" s="12">
        <f t="shared" ref="D42:F42" si="18">+SUM(D43:D44)</f>
        <v>0</v>
      </c>
      <c r="E42" s="12">
        <f t="shared" si="18"/>
        <v>0</v>
      </c>
      <c r="F42" s="12">
        <f t="shared" si="18"/>
        <v>0</v>
      </c>
    </row>
    <row r="43" spans="1:6" ht="12.75" customHeight="1" x14ac:dyDescent="0.25">
      <c r="A43" s="21" t="s">
        <v>42</v>
      </c>
      <c r="B43" s="14">
        <v>0</v>
      </c>
      <c r="C43" s="16">
        <f>ago!E43</f>
        <v>0</v>
      </c>
      <c r="D43" s="16"/>
      <c r="E43" s="16">
        <f t="shared" ref="E43:E44" si="19">+C43+D43</f>
        <v>0</v>
      </c>
      <c r="F43" s="17">
        <f t="shared" ref="F43:F44" si="20">+B43-E43</f>
        <v>0</v>
      </c>
    </row>
    <row r="44" spans="1:6" ht="12.75" customHeight="1" x14ac:dyDescent="0.25">
      <c r="A44" s="21" t="s">
        <v>43</v>
      </c>
      <c r="B44" s="14">
        <v>0</v>
      </c>
      <c r="C44" s="16">
        <f>ago!E44</f>
        <v>0</v>
      </c>
      <c r="D44" s="16"/>
      <c r="E44" s="16">
        <f t="shared" si="19"/>
        <v>0</v>
      </c>
      <c r="F44" s="17">
        <f t="shared" si="20"/>
        <v>0</v>
      </c>
    </row>
    <row r="45" spans="1:6" ht="12.75" customHeight="1" x14ac:dyDescent="0.25">
      <c r="A45" s="23" t="s">
        <v>44</v>
      </c>
      <c r="B45" s="12">
        <f>+SUM(B46:B47)</f>
        <v>315000</v>
      </c>
      <c r="C45" s="12">
        <f>ago!E45</f>
        <v>135522.83000000002</v>
      </c>
      <c r="D45" s="12">
        <f t="shared" ref="D45:F45" si="21">+SUM(D46:D47)</f>
        <v>34613.75</v>
      </c>
      <c r="E45" s="12">
        <f t="shared" si="21"/>
        <v>170136.58000000002</v>
      </c>
      <c r="F45" s="12">
        <f t="shared" si="21"/>
        <v>144863.41999999998</v>
      </c>
    </row>
    <row r="46" spans="1:6" ht="12.75" customHeight="1" x14ac:dyDescent="0.25">
      <c r="A46" s="18" t="s">
        <v>45</v>
      </c>
      <c r="B46" s="14">
        <v>265000</v>
      </c>
      <c r="C46" s="16">
        <f>ago!E46</f>
        <v>135522.83000000002</v>
      </c>
      <c r="D46" s="16">
        <v>34613.75</v>
      </c>
      <c r="E46" s="16">
        <f t="shared" ref="E46:E47" si="22">+C46+D46</f>
        <v>170136.58000000002</v>
      </c>
      <c r="F46" s="17">
        <f t="shared" ref="F46:F47" si="23">+B46-E46</f>
        <v>94863.419999999984</v>
      </c>
    </row>
    <row r="47" spans="1:6" ht="12.75" customHeight="1" x14ac:dyDescent="0.25">
      <c r="A47" s="21" t="s">
        <v>46</v>
      </c>
      <c r="B47" s="14">
        <v>50000</v>
      </c>
      <c r="C47" s="16">
        <f>ago!E47</f>
        <v>0</v>
      </c>
      <c r="D47" s="16"/>
      <c r="E47" s="16">
        <f t="shared" si="22"/>
        <v>0</v>
      </c>
      <c r="F47" s="17">
        <f t="shared" si="23"/>
        <v>50000</v>
      </c>
    </row>
    <row r="48" spans="1:6" ht="12.75" customHeight="1" x14ac:dyDescent="0.25">
      <c r="A48" s="9" t="s">
        <v>47</v>
      </c>
      <c r="B48" s="10">
        <f>+SUM(B49:B52)</f>
        <v>1920000</v>
      </c>
      <c r="C48" s="10">
        <f>ago!E48</f>
        <v>1370649.65</v>
      </c>
      <c r="D48" s="10">
        <f t="shared" ref="D48:F48" si="24">+SUM(D49:D52)</f>
        <v>230683.38</v>
      </c>
      <c r="E48" s="10">
        <f t="shared" si="24"/>
        <v>1601333.0299999998</v>
      </c>
      <c r="F48" s="10">
        <f t="shared" si="24"/>
        <v>318666.97000000009</v>
      </c>
    </row>
    <row r="49" spans="1:6" ht="12.75" customHeight="1" x14ac:dyDescent="0.25">
      <c r="A49" s="13" t="s">
        <v>48</v>
      </c>
      <c r="B49" s="14">
        <v>0</v>
      </c>
      <c r="C49" s="16">
        <f>ago!E49</f>
        <v>0</v>
      </c>
      <c r="D49" s="8"/>
      <c r="E49" s="16">
        <f t="shared" ref="E49:E52" si="25">+C49+D49</f>
        <v>0</v>
      </c>
      <c r="F49" s="17">
        <f t="shared" ref="F49:F52" si="26">+B49-E49</f>
        <v>0</v>
      </c>
    </row>
    <row r="50" spans="1:6" ht="12.75" customHeight="1" x14ac:dyDescent="0.25">
      <c r="A50" s="21" t="s">
        <v>49</v>
      </c>
      <c r="B50" s="14">
        <v>820000</v>
      </c>
      <c r="C50" s="16">
        <f>ago!E50</f>
        <v>624062.71</v>
      </c>
      <c r="D50" s="16"/>
      <c r="E50" s="16">
        <f t="shared" si="25"/>
        <v>624062.71</v>
      </c>
      <c r="F50" s="17">
        <f t="shared" si="26"/>
        <v>195937.29000000004</v>
      </c>
    </row>
    <row r="51" spans="1:6" ht="12.75" customHeight="1" x14ac:dyDescent="0.25">
      <c r="A51" s="21" t="s">
        <v>50</v>
      </c>
      <c r="B51" s="14">
        <v>1100000</v>
      </c>
      <c r="C51" s="16">
        <f>ago!E51</f>
        <v>746586.94</v>
      </c>
      <c r="D51" s="16">
        <v>230683.38</v>
      </c>
      <c r="E51" s="16">
        <f t="shared" si="25"/>
        <v>977270.32</v>
      </c>
      <c r="F51" s="17">
        <f t="shared" si="26"/>
        <v>122729.68000000005</v>
      </c>
    </row>
    <row r="52" spans="1:6" ht="12.75" customHeight="1" x14ac:dyDescent="0.25">
      <c r="A52" s="21" t="s">
        <v>51</v>
      </c>
      <c r="B52" s="14">
        <v>0</v>
      </c>
      <c r="C52" s="16">
        <f>ago!E52</f>
        <v>0</v>
      </c>
      <c r="D52" s="16"/>
      <c r="E52" s="16">
        <f t="shared" si="25"/>
        <v>0</v>
      </c>
      <c r="F52" s="17">
        <f t="shared" si="26"/>
        <v>0</v>
      </c>
    </row>
    <row r="53" spans="1:6" ht="12.75" customHeight="1" x14ac:dyDescent="0.25">
      <c r="A53" s="9" t="s">
        <v>52</v>
      </c>
      <c r="B53" s="10">
        <f>+B54</f>
        <v>190744900</v>
      </c>
      <c r="C53" s="10">
        <f>ago!E53</f>
        <v>106236692.87000002</v>
      </c>
      <c r="D53" s="10">
        <f t="shared" ref="D53:F54" si="27">+D54</f>
        <v>13595218.470000001</v>
      </c>
      <c r="E53" s="10">
        <f t="shared" si="27"/>
        <v>119831911.34000002</v>
      </c>
      <c r="F53" s="10">
        <f t="shared" si="27"/>
        <v>70912988.659999982</v>
      </c>
    </row>
    <row r="54" spans="1:6" ht="12.75" customHeight="1" x14ac:dyDescent="0.25">
      <c r="A54" s="11" t="s">
        <v>53</v>
      </c>
      <c r="B54" s="12">
        <f>+B55</f>
        <v>190744900</v>
      </c>
      <c r="C54" s="12">
        <f>ago!E54</f>
        <v>106236692.87000002</v>
      </c>
      <c r="D54" s="12">
        <f t="shared" si="27"/>
        <v>13595218.470000001</v>
      </c>
      <c r="E54" s="12">
        <f t="shared" si="27"/>
        <v>119831911.34000002</v>
      </c>
      <c r="F54" s="12">
        <f t="shared" si="27"/>
        <v>70912988.659999982</v>
      </c>
    </row>
    <row r="55" spans="1:6" ht="12.75" customHeight="1" x14ac:dyDescent="0.25">
      <c r="A55" s="11" t="s">
        <v>55</v>
      </c>
      <c r="B55" s="12">
        <f>+SUM(B56:B59)</f>
        <v>190744900</v>
      </c>
      <c r="C55" s="12">
        <f>ago!E55</f>
        <v>106236692.87000002</v>
      </c>
      <c r="D55" s="12">
        <f t="shared" ref="D55:F55" si="28">+SUM(D56:D59)</f>
        <v>13595218.470000001</v>
      </c>
      <c r="E55" s="12">
        <f t="shared" si="28"/>
        <v>119831911.34000002</v>
      </c>
      <c r="F55" s="12">
        <f t="shared" si="28"/>
        <v>70912988.659999982</v>
      </c>
    </row>
    <row r="56" spans="1:6" ht="12.75" customHeight="1" x14ac:dyDescent="0.25">
      <c r="A56" s="13" t="s">
        <v>56</v>
      </c>
      <c r="B56" s="14">
        <v>189554900</v>
      </c>
      <c r="C56" s="16">
        <f>ago!E56</f>
        <v>104887262.69000001</v>
      </c>
      <c r="D56" s="16">
        <v>13590948.390000001</v>
      </c>
      <c r="E56" s="16">
        <f t="shared" ref="E56:E59" si="29">+C56+D56</f>
        <v>118478211.08000001</v>
      </c>
      <c r="F56" s="17">
        <f t="shared" ref="F56:F59" si="30">+B56-E56</f>
        <v>71076688.919999987</v>
      </c>
    </row>
    <row r="57" spans="1:6" ht="12.75" customHeight="1" x14ac:dyDescent="0.25">
      <c r="A57" s="13" t="s">
        <v>57</v>
      </c>
      <c r="B57" s="14">
        <v>90000</v>
      </c>
      <c r="C57" s="16">
        <f>ago!E57</f>
        <v>40983.180000000008</v>
      </c>
      <c r="D57" s="16">
        <v>4270.08</v>
      </c>
      <c r="E57" s="16">
        <f t="shared" si="29"/>
        <v>45253.260000000009</v>
      </c>
      <c r="F57" s="17">
        <f t="shared" si="30"/>
        <v>44746.739999999991</v>
      </c>
    </row>
    <row r="58" spans="1:6" ht="12.75" customHeight="1" x14ac:dyDescent="0.25">
      <c r="A58" s="13" t="s">
        <v>58</v>
      </c>
      <c r="B58" s="14">
        <v>100000</v>
      </c>
      <c r="C58" s="16">
        <f>ago!E58</f>
        <v>0</v>
      </c>
      <c r="D58" s="16"/>
      <c r="E58" s="16">
        <f t="shared" si="29"/>
        <v>0</v>
      </c>
      <c r="F58" s="17">
        <f t="shared" si="30"/>
        <v>100000</v>
      </c>
    </row>
    <row r="59" spans="1:6" ht="12.75" customHeight="1" x14ac:dyDescent="0.25">
      <c r="A59" s="24" t="s">
        <v>59</v>
      </c>
      <c r="B59" s="14">
        <v>1000000</v>
      </c>
      <c r="C59" s="16">
        <f>ago!E59</f>
        <v>1308447</v>
      </c>
      <c r="D59" s="16"/>
      <c r="E59" s="16">
        <f t="shared" si="29"/>
        <v>1308447</v>
      </c>
      <c r="F59" s="17">
        <f t="shared" si="30"/>
        <v>-308447</v>
      </c>
    </row>
    <row r="60" spans="1:6" ht="12.75" customHeight="1" x14ac:dyDescent="0.25">
      <c r="A60" s="9"/>
      <c r="B60" s="14"/>
      <c r="C60" s="16"/>
      <c r="D60" s="16"/>
      <c r="E60" s="16"/>
      <c r="F60" s="17"/>
    </row>
    <row r="61" spans="1:6" ht="12.75" customHeight="1" x14ac:dyDescent="0.25">
      <c r="A61" s="22" t="s">
        <v>60</v>
      </c>
      <c r="B61" s="12">
        <f>+B62+B64</f>
        <v>23965265</v>
      </c>
      <c r="C61" s="12">
        <f>ago!E61</f>
        <v>14993289.859999999</v>
      </c>
      <c r="D61" s="12">
        <f t="shared" ref="D61:F61" si="31">+D62+D64</f>
        <v>88500</v>
      </c>
      <c r="E61" s="12">
        <f t="shared" si="31"/>
        <v>15081789.859999999</v>
      </c>
      <c r="F61" s="12">
        <f t="shared" si="31"/>
        <v>8883475.1400000006</v>
      </c>
    </row>
    <row r="62" spans="1:6" ht="12.75" customHeight="1" x14ac:dyDescent="0.25">
      <c r="A62" s="22" t="s">
        <v>54</v>
      </c>
      <c r="B62" s="12">
        <f>+B63</f>
        <v>370000</v>
      </c>
      <c r="C62" s="12">
        <f>ago!E62</f>
        <v>12376</v>
      </c>
      <c r="D62" s="12">
        <f t="shared" ref="D62:F62" si="32">+D63</f>
        <v>0</v>
      </c>
      <c r="E62" s="12">
        <f t="shared" si="32"/>
        <v>12376</v>
      </c>
      <c r="F62" s="12">
        <f t="shared" si="32"/>
        <v>357624</v>
      </c>
    </row>
    <row r="63" spans="1:6" ht="12.75" customHeight="1" x14ac:dyDescent="0.25">
      <c r="A63" s="21" t="s">
        <v>61</v>
      </c>
      <c r="B63" s="14">
        <v>370000</v>
      </c>
      <c r="C63" s="16">
        <f>ago!E63</f>
        <v>12376</v>
      </c>
      <c r="D63" s="16"/>
      <c r="E63" s="16">
        <f t="shared" ref="E63" si="33">+C63+D63</f>
        <v>12376</v>
      </c>
      <c r="F63" s="17">
        <f t="shared" ref="F63" si="34">+B63-E63</f>
        <v>357624</v>
      </c>
    </row>
    <row r="64" spans="1:6" ht="12.75" customHeight="1" x14ac:dyDescent="0.25">
      <c r="A64" s="22" t="s">
        <v>62</v>
      </c>
      <c r="B64" s="12">
        <f>+B65+B70</f>
        <v>23595265</v>
      </c>
      <c r="C64" s="12">
        <f>ago!E64</f>
        <v>14980913.859999999</v>
      </c>
      <c r="D64" s="12">
        <f t="shared" ref="D64:F64" si="35">+D65+D70</f>
        <v>88500</v>
      </c>
      <c r="E64" s="12">
        <f t="shared" si="35"/>
        <v>15069413.859999999</v>
      </c>
      <c r="F64" s="12">
        <f t="shared" si="35"/>
        <v>8525851.1400000006</v>
      </c>
    </row>
    <row r="65" spans="1:6" ht="12.75" customHeight="1" x14ac:dyDescent="0.25">
      <c r="A65" s="22" t="s">
        <v>63</v>
      </c>
      <c r="B65" s="12">
        <f>+SUM(B66:B69)</f>
        <v>15268703</v>
      </c>
      <c r="C65" s="12">
        <f>ago!E65</f>
        <v>10345926.1</v>
      </c>
      <c r="D65" s="12">
        <f t="shared" ref="D65:F65" si="36">+SUM(D66:D69)</f>
        <v>88500</v>
      </c>
      <c r="E65" s="12">
        <f t="shared" si="36"/>
        <v>10434426.1</v>
      </c>
      <c r="F65" s="12">
        <f t="shared" si="36"/>
        <v>4834276.9000000004</v>
      </c>
    </row>
    <row r="66" spans="1:6" ht="12.75" customHeight="1" x14ac:dyDescent="0.25">
      <c r="A66" s="13" t="s">
        <v>64</v>
      </c>
      <c r="B66" s="14">
        <v>1000000</v>
      </c>
      <c r="C66" s="16">
        <f>ago!E66</f>
        <v>551459.09000000008</v>
      </c>
      <c r="D66" s="16">
        <v>88500</v>
      </c>
      <c r="E66" s="16">
        <f t="shared" ref="E66:E69" si="37">+C66+D66</f>
        <v>639959.09000000008</v>
      </c>
      <c r="F66" s="17">
        <f t="shared" ref="F66:F69" si="38">+B66-E66</f>
        <v>360040.90999999992</v>
      </c>
    </row>
    <row r="67" spans="1:6" ht="12.75" customHeight="1" x14ac:dyDescent="0.25">
      <c r="A67" s="32" t="s">
        <v>74</v>
      </c>
      <c r="B67" s="14">
        <v>1000000</v>
      </c>
      <c r="C67" s="16">
        <f>ago!E67</f>
        <v>208000</v>
      </c>
      <c r="D67" s="16"/>
      <c r="E67" s="16">
        <f t="shared" si="37"/>
        <v>208000</v>
      </c>
      <c r="F67" s="17">
        <f t="shared" si="38"/>
        <v>792000</v>
      </c>
    </row>
    <row r="68" spans="1:6" ht="12.75" customHeight="1" x14ac:dyDescent="0.25">
      <c r="A68" s="32" t="s">
        <v>75</v>
      </c>
      <c r="B68" s="14">
        <v>7268703</v>
      </c>
      <c r="C68" s="16">
        <f>ago!E68</f>
        <v>9586467.0099999998</v>
      </c>
      <c r="D68" s="16"/>
      <c r="E68" s="16">
        <f t="shared" si="37"/>
        <v>9586467.0099999998</v>
      </c>
      <c r="F68" s="17">
        <f t="shared" si="38"/>
        <v>-2317764.0099999998</v>
      </c>
    </row>
    <row r="69" spans="1:6" ht="12.75" customHeight="1" x14ac:dyDescent="0.25">
      <c r="A69" s="32" t="s">
        <v>73</v>
      </c>
      <c r="B69" s="14">
        <v>6000000</v>
      </c>
      <c r="C69" s="16">
        <f>ago!E69</f>
        <v>0</v>
      </c>
      <c r="D69" s="16"/>
      <c r="E69" s="16">
        <f t="shared" si="37"/>
        <v>0</v>
      </c>
      <c r="F69" s="17">
        <f t="shared" si="38"/>
        <v>6000000</v>
      </c>
    </row>
    <row r="70" spans="1:6" ht="12.75" customHeight="1" x14ac:dyDescent="0.25">
      <c r="A70" s="19" t="s">
        <v>65</v>
      </c>
      <c r="B70" s="12">
        <f>+B71</f>
        <v>8326562</v>
      </c>
      <c r="C70" s="12">
        <f>ago!E70</f>
        <v>4634987.7600000007</v>
      </c>
      <c r="D70" s="12">
        <f t="shared" ref="D70:F70" si="39">+D71</f>
        <v>0</v>
      </c>
      <c r="E70" s="12">
        <f t="shared" si="39"/>
        <v>4634987.7600000007</v>
      </c>
      <c r="F70" s="12">
        <f t="shared" si="39"/>
        <v>3691574.2399999993</v>
      </c>
    </row>
    <row r="71" spans="1:6" ht="12.75" customHeight="1" x14ac:dyDescent="0.25">
      <c r="A71" s="21" t="s">
        <v>66</v>
      </c>
      <c r="B71" s="14">
        <v>8326562</v>
      </c>
      <c r="C71" s="16">
        <f>ago!E71</f>
        <v>4634987.7600000007</v>
      </c>
      <c r="D71" s="16"/>
      <c r="E71" s="16">
        <f t="shared" ref="E71" si="40">+C71+D71</f>
        <v>4634987.7600000007</v>
      </c>
      <c r="F71" s="17">
        <f t="shared" ref="F71" si="41">+B71-E71</f>
        <v>3691574.2399999993</v>
      </c>
    </row>
    <row r="72" spans="1:6" ht="12.75" customHeight="1" x14ac:dyDescent="0.25">
      <c r="A72" s="13"/>
      <c r="B72" s="14"/>
      <c r="C72" s="16"/>
      <c r="D72" s="16"/>
      <c r="E72" s="16"/>
      <c r="F72" s="17"/>
    </row>
    <row r="73" spans="1:6" ht="12.75" customHeight="1" x14ac:dyDescent="0.25">
      <c r="A73" s="22" t="s">
        <v>67</v>
      </c>
      <c r="B73" s="12">
        <f>+B74</f>
        <v>4000000</v>
      </c>
      <c r="C73" s="12">
        <f>ago!E73</f>
        <v>3040</v>
      </c>
      <c r="D73" s="12">
        <f t="shared" ref="D73:F74" si="42">+D74</f>
        <v>0</v>
      </c>
      <c r="E73" s="12">
        <f t="shared" si="42"/>
        <v>3040</v>
      </c>
      <c r="F73" s="12">
        <f t="shared" si="42"/>
        <v>3996960</v>
      </c>
    </row>
    <row r="74" spans="1:6" ht="12.75" customHeight="1" x14ac:dyDescent="0.25">
      <c r="A74" s="22" t="s">
        <v>68</v>
      </c>
      <c r="B74" s="12">
        <f>+B75</f>
        <v>4000000</v>
      </c>
      <c r="C74" s="12">
        <f>ago!E74</f>
        <v>3040</v>
      </c>
      <c r="D74" s="12">
        <f t="shared" si="42"/>
        <v>0</v>
      </c>
      <c r="E74" s="12">
        <f t="shared" si="42"/>
        <v>3040</v>
      </c>
      <c r="F74" s="12">
        <f t="shared" si="42"/>
        <v>3996960</v>
      </c>
    </row>
    <row r="75" spans="1:6" ht="12.75" customHeight="1" thickBot="1" x14ac:dyDescent="0.3">
      <c r="A75" s="21" t="s">
        <v>69</v>
      </c>
      <c r="B75" s="25">
        <v>4000000</v>
      </c>
      <c r="C75" s="16">
        <f>ago!E75</f>
        <v>3040</v>
      </c>
      <c r="D75" s="16"/>
      <c r="E75" s="16">
        <f t="shared" ref="E75" si="43">+C75+D75</f>
        <v>3040</v>
      </c>
      <c r="F75" s="17">
        <f t="shared" ref="F75" si="44">+B75-E75</f>
        <v>3996960</v>
      </c>
    </row>
    <row r="76" spans="1:6" ht="12.75" customHeight="1" thickBot="1" x14ac:dyDescent="0.3">
      <c r="A76" s="26" t="s">
        <v>70</v>
      </c>
      <c r="B76" s="27">
        <f>+B9+B61+B73</f>
        <v>225566265</v>
      </c>
      <c r="C76" s="27">
        <f>ago!E76</f>
        <v>127089986.34000002</v>
      </c>
      <c r="D76" s="27">
        <f t="shared" ref="D76:F76" si="45">+D9+D61+D73</f>
        <v>14297462.550000001</v>
      </c>
      <c r="E76" s="27">
        <f t="shared" si="45"/>
        <v>141387448.89000002</v>
      </c>
      <c r="F76" s="27">
        <f t="shared" si="45"/>
        <v>84178816.109999985</v>
      </c>
    </row>
    <row r="77" spans="1:6" ht="12.75" customHeight="1" x14ac:dyDescent="0.25">
      <c r="A77" s="2"/>
      <c r="B77" s="2"/>
      <c r="C77" s="2"/>
      <c r="D77" s="2"/>
      <c r="E77" s="2"/>
      <c r="F77" s="2"/>
    </row>
    <row r="78" spans="1:6" ht="12.75" customHeight="1" x14ac:dyDescent="0.25">
      <c r="A78" s="28"/>
      <c r="B78" s="29"/>
      <c r="C78" s="2"/>
      <c r="D78" s="29"/>
      <c r="E78" s="30"/>
      <c r="F78" s="2"/>
    </row>
    <row r="79" spans="1:6" ht="12.75" customHeight="1" x14ac:dyDescent="0.25">
      <c r="A79" s="28"/>
      <c r="B79" s="2"/>
      <c r="C79" s="2"/>
      <c r="D79" s="29"/>
      <c r="E79" s="2"/>
      <c r="F79" s="2"/>
    </row>
    <row r="80" spans="1:6" ht="12.75" customHeight="1" x14ac:dyDescent="0.25">
      <c r="A80" s="28"/>
      <c r="B80" s="2"/>
      <c r="C80" s="2"/>
      <c r="D80" s="2"/>
      <c r="E80" s="2"/>
      <c r="F80" s="2"/>
    </row>
    <row r="81" spans="1:6" ht="12.75" customHeight="1" x14ac:dyDescent="0.25">
      <c r="A81" s="28"/>
      <c r="B81" s="2"/>
      <c r="C81" s="2"/>
      <c r="D81" s="2"/>
      <c r="E81" s="2"/>
      <c r="F81" s="2"/>
    </row>
    <row r="82" spans="1:6" ht="12.75" customHeight="1" x14ac:dyDescent="0.25">
      <c r="A82" s="31"/>
      <c r="B82" s="2"/>
      <c r="C82" s="2"/>
      <c r="D82" s="2"/>
      <c r="E82" s="2"/>
      <c r="F82" s="2"/>
    </row>
    <row r="83" spans="1:6" ht="12.75" customHeight="1" x14ac:dyDescent="0.25">
      <c r="A83" s="2"/>
      <c r="B83" s="2"/>
      <c r="C83" s="2"/>
      <c r="D83" s="2"/>
      <c r="E83" s="2"/>
      <c r="F83" s="2"/>
    </row>
    <row r="84" spans="1:6" ht="12.75" customHeight="1" x14ac:dyDescent="0.25">
      <c r="A84" s="2"/>
      <c r="B84" s="2"/>
      <c r="C84" s="2"/>
      <c r="D84" s="2"/>
      <c r="E84" s="2"/>
      <c r="F84" s="2"/>
    </row>
  </sheetData>
  <mergeCells count="2">
    <mergeCell ref="A5:F5"/>
    <mergeCell ref="A6:F6"/>
  </mergeCells>
  <printOptions horizontalCentered="1"/>
  <pageMargins left="0" right="0" top="0.39370078740157483" bottom="0.98425196850393704" header="0" footer="0"/>
  <pageSetup paperSize="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36</vt:i4>
      </vt:variant>
    </vt:vector>
  </HeadingPairs>
  <TitlesOfParts>
    <vt:vector size="48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abr!Área_de_impresión</vt:lpstr>
      <vt:lpstr>ago!Área_de_impresión</vt:lpstr>
      <vt:lpstr>dic!Área_de_impresión</vt:lpstr>
      <vt:lpstr>ene!Área_de_impresión</vt:lpstr>
      <vt:lpstr>feb!Área_de_impresión</vt:lpstr>
      <vt:lpstr>jul!Área_de_impresión</vt:lpstr>
      <vt:lpstr>jun!Área_de_impresión</vt:lpstr>
      <vt:lpstr>mar!Área_de_impresión</vt:lpstr>
      <vt:lpstr>may!Área_de_impresión</vt:lpstr>
      <vt:lpstr>nov!Área_de_impresión</vt:lpstr>
      <vt:lpstr>oct!Área_de_impresión</vt:lpstr>
      <vt:lpstr>sep!Área_de_impresión</vt:lpstr>
      <vt:lpstr>abr!Imprimir_área_IM</vt:lpstr>
      <vt:lpstr>ago!Imprimir_área_IM</vt:lpstr>
      <vt:lpstr>dic!Imprimir_área_IM</vt:lpstr>
      <vt:lpstr>ene!Imprimir_área_IM</vt:lpstr>
      <vt:lpstr>feb!Imprimir_área_IM</vt:lpstr>
      <vt:lpstr>jul!Imprimir_área_IM</vt:lpstr>
      <vt:lpstr>jun!Imprimir_área_IM</vt:lpstr>
      <vt:lpstr>mar!Imprimir_área_IM</vt:lpstr>
      <vt:lpstr>may!Imprimir_área_IM</vt:lpstr>
      <vt:lpstr>nov!Imprimir_área_IM</vt:lpstr>
      <vt:lpstr>oct!Imprimir_área_IM</vt:lpstr>
      <vt:lpstr>sep!Imprimir_área_IM</vt:lpstr>
      <vt:lpstr>abr!Títulos_a_imprimir</vt:lpstr>
      <vt:lpstr>ago!Títulos_a_imprimir</vt:lpstr>
      <vt:lpstr>dic!Títulos_a_imprimir</vt:lpstr>
      <vt:lpstr>ene!Títulos_a_imprimir</vt:lpstr>
      <vt:lpstr>feb!Títulos_a_imprimir</vt:lpstr>
      <vt:lpstr>jul!Títulos_a_imprimir</vt:lpstr>
      <vt:lpstr>jun!Títulos_a_imprimir</vt:lpstr>
      <vt:lpstr>mar!Títulos_a_imprimir</vt:lpstr>
      <vt:lpstr>may!Títulos_a_imprimir</vt:lpstr>
      <vt:lpstr>nov!Títulos_a_imprimir</vt:lpstr>
      <vt:lpstr>oct!Títulos_a_imprimir</vt:lpstr>
      <vt:lpstr>sep!Títulos_a_imprimir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cp:lastPrinted>2022-02-21T14:40:05Z</cp:lastPrinted>
  <dcterms:created xsi:type="dcterms:W3CDTF">2021-01-25T12:07:06Z</dcterms:created>
  <dcterms:modified xsi:type="dcterms:W3CDTF">2022-02-23T21:01:21Z</dcterms:modified>
</cp:coreProperties>
</file>