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rgio\Documents\Taquimilán\2021\Cierre Anual\"/>
    </mc:Choice>
  </mc:AlternateContent>
  <xr:revisionPtr revIDLastSave="0" documentId="13_ncr:1_{69929DA0-1725-4A64-AC6F-0EE9CB752665}" xr6:coauthVersionLast="45" xr6:coauthVersionMax="45" xr10:uidLastSave="{00000000-0000-0000-0000-000000000000}"/>
  <bookViews>
    <workbookView xWindow="-108" yWindow="-108" windowWidth="23256" windowHeight="12576" activeTab="11" xr2:uid="{2715BB0F-2985-4F21-862B-8A132E6133CD}"/>
  </bookViews>
  <sheets>
    <sheet name="ene" sheetId="1" r:id="rId1"/>
    <sheet name="feb" sheetId="2" r:id="rId2"/>
    <sheet name="mar" sheetId="3" r:id="rId3"/>
    <sheet name="abr" sheetId="4" r:id="rId4"/>
    <sheet name="may" sheetId="5" r:id="rId5"/>
    <sheet name="jun" sheetId="6" r:id="rId6"/>
    <sheet name="jul" sheetId="7" r:id="rId7"/>
    <sheet name="ago" sheetId="8" r:id="rId8"/>
    <sheet name="sep" sheetId="9" r:id="rId9"/>
    <sheet name="oct" sheetId="10" r:id="rId10"/>
    <sheet name="nov" sheetId="11" r:id="rId11"/>
    <sheet name="dic" sheetId="12" r:id="rId12"/>
  </sheets>
  <definedNames>
    <definedName name="_Regression_Int" localSheetId="3" hidden="1">1</definedName>
    <definedName name="_Regression_Int" localSheetId="7" hidden="1">1</definedName>
    <definedName name="_Regression_Int" localSheetId="11" hidden="1">1</definedName>
    <definedName name="_Regression_Int" localSheetId="0" hidden="1">1</definedName>
    <definedName name="_Regression_Int" localSheetId="1" hidden="1">1</definedName>
    <definedName name="_Regression_Int" localSheetId="6" hidden="1">1</definedName>
    <definedName name="_Regression_Int" localSheetId="5" hidden="1">1</definedName>
    <definedName name="_Regression_Int" localSheetId="2" hidden="1">1</definedName>
    <definedName name="_Regression_Int" localSheetId="4" hidden="1">1</definedName>
    <definedName name="_Regression_Int" localSheetId="10" hidden="1">1</definedName>
    <definedName name="_Regression_Int" localSheetId="9" hidden="1">1</definedName>
    <definedName name="_Regression_Int" localSheetId="8" hidden="1">1</definedName>
    <definedName name="_xlnm.Print_Area" localSheetId="3">abr!$A$1:$F$100</definedName>
    <definedName name="_xlnm.Print_Area" localSheetId="7">ago!$A$1:$F$100</definedName>
    <definedName name="_xlnm.Print_Area" localSheetId="11">dic!$A$1:$F$100</definedName>
    <definedName name="_xlnm.Print_Area" localSheetId="0">ene!$A$1:$F$100</definedName>
    <definedName name="_xlnm.Print_Area" localSheetId="1">feb!$A$1:$F$100</definedName>
    <definedName name="_xlnm.Print_Area" localSheetId="6">jul!$A$1:$F$100</definedName>
    <definedName name="_xlnm.Print_Area" localSheetId="5">jun!$A$1:$F$100</definedName>
    <definedName name="_xlnm.Print_Area" localSheetId="2">mar!$A$1:$F$100</definedName>
    <definedName name="_xlnm.Print_Area" localSheetId="4">may!$A$1:$F$100</definedName>
    <definedName name="_xlnm.Print_Area" localSheetId="10">nov!$A$1:$F$100</definedName>
    <definedName name="_xlnm.Print_Area" localSheetId="9">oct!$A$1:$F$100</definedName>
    <definedName name="_xlnm.Print_Area" localSheetId="8">sep!$A$1:$F$100</definedName>
    <definedName name="Imprimir_área_IM" localSheetId="3">abr!$A$1:$F$100</definedName>
    <definedName name="Imprimir_área_IM" localSheetId="7">ago!$A$1:$F$100</definedName>
    <definedName name="Imprimir_área_IM" localSheetId="11">dic!$A$1:$F$100</definedName>
    <definedName name="Imprimir_área_IM" localSheetId="0">ene!$A$1:$F$100</definedName>
    <definedName name="Imprimir_área_IM" localSheetId="1">feb!$A$1:$F$100</definedName>
    <definedName name="Imprimir_área_IM" localSheetId="6">jul!$A$1:$F$100</definedName>
    <definedName name="Imprimir_área_IM" localSheetId="5">jun!$A$1:$F$100</definedName>
    <definedName name="Imprimir_área_IM" localSheetId="2">mar!$A$1:$F$100</definedName>
    <definedName name="Imprimir_área_IM" localSheetId="4">may!$A$1:$F$100</definedName>
    <definedName name="Imprimir_área_IM" localSheetId="10">nov!$A$1:$F$100</definedName>
    <definedName name="Imprimir_área_IM" localSheetId="9">oct!$A$1:$F$100</definedName>
    <definedName name="Imprimir_área_IM" localSheetId="8">sep!$A$1:$F$100</definedName>
    <definedName name="_xlnm.Print_Titles" localSheetId="3">abr!$1:$7</definedName>
    <definedName name="_xlnm.Print_Titles" localSheetId="7">ago!$1:$7</definedName>
    <definedName name="_xlnm.Print_Titles" localSheetId="11">dic!$1:$7</definedName>
    <definedName name="_xlnm.Print_Titles" localSheetId="0">ene!$1:$7</definedName>
    <definedName name="_xlnm.Print_Titles" localSheetId="1">feb!$1:$7</definedName>
    <definedName name="_xlnm.Print_Titles" localSheetId="6">jul!$1:$7</definedName>
    <definedName name="_xlnm.Print_Titles" localSheetId="5">jun!$1:$7</definedName>
    <definedName name="_xlnm.Print_Titles" localSheetId="2">mar!$1:$7</definedName>
    <definedName name="_xlnm.Print_Titles" localSheetId="4">may!$1:$7</definedName>
    <definedName name="_xlnm.Print_Titles" localSheetId="10">nov!$1:$7</definedName>
    <definedName name="_xlnm.Print_Titles" localSheetId="9">oct!$1:$7</definedName>
    <definedName name="_xlnm.Print_Titles" localSheetId="8">sep!$1:$7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98" i="12" l="1"/>
  <c r="B78" i="12"/>
  <c r="B70" i="12"/>
  <c r="B69" i="12" s="1"/>
  <c r="B68" i="12" s="1"/>
  <c r="B54" i="12"/>
  <c r="B52" i="12"/>
  <c r="B43" i="12"/>
  <c r="B19" i="12"/>
  <c r="B17" i="12"/>
  <c r="B9" i="12" l="1"/>
  <c r="B8" i="12" s="1"/>
  <c r="B96" i="12" s="1"/>
  <c r="B100" i="12" s="1"/>
  <c r="D98" i="11"/>
  <c r="B98" i="11"/>
  <c r="D78" i="11"/>
  <c r="B78" i="11"/>
  <c r="D70" i="11"/>
  <c r="B70" i="11"/>
  <c r="D54" i="11"/>
  <c r="B54" i="11"/>
  <c r="B52" i="11"/>
  <c r="D43" i="11"/>
  <c r="B43" i="11"/>
  <c r="D19" i="11"/>
  <c r="B19" i="11"/>
  <c r="B17" i="11"/>
  <c r="B9" i="11" s="1"/>
  <c r="B8" i="11" s="1"/>
  <c r="D9" i="11"/>
  <c r="B69" i="11" l="1"/>
  <c r="B68" i="11" s="1"/>
  <c r="D69" i="11"/>
  <c r="D68" i="11" s="1"/>
  <c r="D8" i="11"/>
  <c r="B96" i="11"/>
  <c r="B100" i="11" s="1"/>
  <c r="D96" i="11" l="1"/>
  <c r="D100" i="11" s="1"/>
  <c r="D98" i="10"/>
  <c r="B98" i="10"/>
  <c r="D78" i="10"/>
  <c r="B78" i="10"/>
  <c r="D70" i="10"/>
  <c r="B70" i="10"/>
  <c r="B69" i="10" s="1"/>
  <c r="B68" i="10" s="1"/>
  <c r="D54" i="10"/>
  <c r="B54" i="10"/>
  <c r="B52" i="10"/>
  <c r="D43" i="10"/>
  <c r="B43" i="10"/>
  <c r="D19" i="10"/>
  <c r="B19" i="10"/>
  <c r="B17" i="10"/>
  <c r="B9" i="10" s="1"/>
  <c r="D9" i="10"/>
  <c r="B8" i="10" l="1"/>
  <c r="B96" i="10" s="1"/>
  <c r="B100" i="10" s="1"/>
  <c r="D8" i="10"/>
  <c r="D69" i="10"/>
  <c r="D68" i="10" s="1"/>
  <c r="C67" i="9"/>
  <c r="C95" i="9"/>
  <c r="C97" i="9"/>
  <c r="D98" i="9"/>
  <c r="B98" i="9"/>
  <c r="D78" i="9"/>
  <c r="B78" i="9"/>
  <c r="D70" i="9"/>
  <c r="B70" i="9"/>
  <c r="B69" i="9" s="1"/>
  <c r="B68" i="9" s="1"/>
  <c r="D54" i="9"/>
  <c r="B54" i="9"/>
  <c r="B52" i="9"/>
  <c r="D43" i="9"/>
  <c r="B43" i="9"/>
  <c r="D19" i="9"/>
  <c r="B19" i="9"/>
  <c r="B17" i="9"/>
  <c r="D9" i="9"/>
  <c r="B9" i="9"/>
  <c r="B8" i="9" l="1"/>
  <c r="B96" i="9" s="1"/>
  <c r="B100" i="9" s="1"/>
  <c r="D96" i="10"/>
  <c r="D100" i="10" s="1"/>
  <c r="D69" i="9"/>
  <c r="D68" i="9" s="1"/>
  <c r="D8" i="9"/>
  <c r="E41" i="1"/>
  <c r="D96" i="9" l="1"/>
  <c r="D100" i="9" s="1"/>
  <c r="D98" i="8"/>
  <c r="B98" i="8"/>
  <c r="D78" i="8"/>
  <c r="B78" i="8"/>
  <c r="D70" i="8"/>
  <c r="B70" i="8"/>
  <c r="B69" i="8" s="1"/>
  <c r="B68" i="8" s="1"/>
  <c r="D54" i="8"/>
  <c r="B54" i="8"/>
  <c r="B52" i="8"/>
  <c r="D43" i="8"/>
  <c r="B43" i="8"/>
  <c r="D19" i="8"/>
  <c r="B19" i="8"/>
  <c r="B17" i="8"/>
  <c r="B9" i="8" s="1"/>
  <c r="B8" i="8" s="1"/>
  <c r="D9" i="8"/>
  <c r="D8" i="8" l="1"/>
  <c r="B96" i="8"/>
  <c r="B100" i="8" s="1"/>
  <c r="D69" i="8"/>
  <c r="D68" i="8" s="1"/>
  <c r="D98" i="7"/>
  <c r="B98" i="7"/>
  <c r="D78" i="7"/>
  <c r="B78" i="7"/>
  <c r="D70" i="7"/>
  <c r="B70" i="7"/>
  <c r="D54" i="7"/>
  <c r="B54" i="7"/>
  <c r="B52" i="7"/>
  <c r="D43" i="7"/>
  <c r="B43" i="7"/>
  <c r="D19" i="7"/>
  <c r="B19" i="7"/>
  <c r="B17" i="7"/>
  <c r="D9" i="7"/>
  <c r="B9" i="7"/>
  <c r="B8" i="7" s="1"/>
  <c r="B96" i="7" l="1"/>
  <c r="B100" i="7" s="1"/>
  <c r="B69" i="7"/>
  <c r="B68" i="7" s="1"/>
  <c r="D96" i="8"/>
  <c r="D100" i="8" s="1"/>
  <c r="D69" i="7"/>
  <c r="D68" i="7" s="1"/>
  <c r="D8" i="7"/>
  <c r="D47" i="6"/>
  <c r="D96" i="7" l="1"/>
  <c r="D100" i="7" s="1"/>
  <c r="D98" i="6"/>
  <c r="B98" i="6"/>
  <c r="D78" i="6"/>
  <c r="B78" i="6"/>
  <c r="D70" i="6"/>
  <c r="B70" i="6"/>
  <c r="B69" i="6" s="1"/>
  <c r="B68" i="6" s="1"/>
  <c r="D54" i="6"/>
  <c r="B54" i="6"/>
  <c r="B52" i="6"/>
  <c r="D43" i="6"/>
  <c r="B43" i="6"/>
  <c r="D19" i="6"/>
  <c r="B19" i="6"/>
  <c r="B17" i="6"/>
  <c r="D9" i="6"/>
  <c r="D69" i="6" l="1"/>
  <c r="D68" i="6" s="1"/>
  <c r="D8" i="6"/>
  <c r="B9" i="6"/>
  <c r="B8" i="6" s="1"/>
  <c r="B96" i="6" s="1"/>
  <c r="B100" i="6" s="1"/>
  <c r="D98" i="5"/>
  <c r="B98" i="5"/>
  <c r="D78" i="5"/>
  <c r="B78" i="5"/>
  <c r="D70" i="5"/>
  <c r="B70" i="5"/>
  <c r="B69" i="5" s="1"/>
  <c r="B68" i="5" s="1"/>
  <c r="D54" i="5"/>
  <c r="B54" i="5"/>
  <c r="B52" i="5"/>
  <c r="D43" i="5"/>
  <c r="B43" i="5"/>
  <c r="D19" i="5"/>
  <c r="B19" i="5"/>
  <c r="D9" i="5"/>
  <c r="B17" i="5"/>
  <c r="B9" i="5"/>
  <c r="B8" i="5" l="1"/>
  <c r="B96" i="5" s="1"/>
  <c r="B100" i="5" s="1"/>
  <c r="D96" i="6"/>
  <c r="D100" i="6" s="1"/>
  <c r="D69" i="5"/>
  <c r="D68" i="5" s="1"/>
  <c r="D8" i="5"/>
  <c r="D18" i="4"/>
  <c r="D96" i="5" l="1"/>
  <c r="D100" i="5" s="1"/>
  <c r="D98" i="4"/>
  <c r="B98" i="4"/>
  <c r="D78" i="4"/>
  <c r="B78" i="4"/>
  <c r="B69" i="4" s="1"/>
  <c r="B68" i="4" s="1"/>
  <c r="D70" i="4"/>
  <c r="B70" i="4"/>
  <c r="D54" i="4"/>
  <c r="B54" i="4"/>
  <c r="B52" i="4"/>
  <c r="D43" i="4"/>
  <c r="B43" i="4"/>
  <c r="D19" i="4"/>
  <c r="B19" i="4"/>
  <c r="B17" i="4"/>
  <c r="D9" i="4"/>
  <c r="B9" i="4"/>
  <c r="B8" i="4" s="1"/>
  <c r="B96" i="4" l="1"/>
  <c r="B100" i="4" s="1"/>
  <c r="D8" i="4"/>
  <c r="D69" i="4"/>
  <c r="D68" i="4" s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C65" i="3"/>
  <c r="E65" i="3" s="1"/>
  <c r="D98" i="3"/>
  <c r="B98" i="3"/>
  <c r="D78" i="3"/>
  <c r="B78" i="3"/>
  <c r="D70" i="3"/>
  <c r="B70" i="3"/>
  <c r="B69" i="3"/>
  <c r="B68" i="3" s="1"/>
  <c r="D54" i="3"/>
  <c r="B54" i="3"/>
  <c r="D52" i="3"/>
  <c r="B52" i="3"/>
  <c r="D43" i="3"/>
  <c r="B43" i="3"/>
  <c r="D19" i="3"/>
  <c r="B19" i="3"/>
  <c r="B17" i="3"/>
  <c r="D9" i="3"/>
  <c r="B9" i="3"/>
  <c r="B8" i="3"/>
  <c r="B96" i="3" s="1"/>
  <c r="B100" i="3" s="1"/>
  <c r="F65" i="3" l="1"/>
  <c r="C65" i="4"/>
  <c r="E65" i="4" s="1"/>
  <c r="D96" i="4"/>
  <c r="D100" i="4" s="1"/>
  <c r="D69" i="3"/>
  <c r="D68" i="3" s="1"/>
  <c r="D8" i="3"/>
  <c r="C41" i="2"/>
  <c r="E41" i="2" s="1"/>
  <c r="C41" i="3" s="1"/>
  <c r="E41" i="3" s="1"/>
  <c r="C65" i="2"/>
  <c r="C80" i="2"/>
  <c r="E80" i="2" s="1"/>
  <c r="C80" i="3" s="1"/>
  <c r="E80" i="3" s="1"/>
  <c r="C81" i="2"/>
  <c r="E81" i="2" s="1"/>
  <c r="C81" i="3" s="1"/>
  <c r="E81" i="3" s="1"/>
  <c r="C82" i="2"/>
  <c r="E82" i="2" s="1"/>
  <c r="C82" i="3" s="1"/>
  <c r="E82" i="3" s="1"/>
  <c r="C83" i="2"/>
  <c r="E83" i="2" s="1"/>
  <c r="C83" i="3" s="1"/>
  <c r="E83" i="3" s="1"/>
  <c r="C84" i="2"/>
  <c r="E84" i="2" s="1"/>
  <c r="C84" i="3" s="1"/>
  <c r="E84" i="3" s="1"/>
  <c r="C85" i="2"/>
  <c r="E85" i="2" s="1"/>
  <c r="C85" i="3" s="1"/>
  <c r="E85" i="3" s="1"/>
  <c r="C86" i="2"/>
  <c r="E86" i="2" s="1"/>
  <c r="C86" i="3" s="1"/>
  <c r="E86" i="3" s="1"/>
  <c r="C87" i="2"/>
  <c r="E87" i="2" s="1"/>
  <c r="C87" i="3" s="1"/>
  <c r="E87" i="3" s="1"/>
  <c r="C88" i="2"/>
  <c r="E88" i="2" s="1"/>
  <c r="C88" i="3" s="1"/>
  <c r="E88" i="3" s="1"/>
  <c r="C89" i="2"/>
  <c r="E89" i="2" s="1"/>
  <c r="C89" i="3" s="1"/>
  <c r="E89" i="3" s="1"/>
  <c r="C90" i="2"/>
  <c r="E90" i="2" s="1"/>
  <c r="C90" i="3" s="1"/>
  <c r="E90" i="3" s="1"/>
  <c r="C91" i="2"/>
  <c r="E91" i="2" s="1"/>
  <c r="C91" i="3" s="1"/>
  <c r="E91" i="3" s="1"/>
  <c r="C92" i="2"/>
  <c r="E92" i="2" s="1"/>
  <c r="C92" i="3" s="1"/>
  <c r="E92" i="3" s="1"/>
  <c r="C93" i="2"/>
  <c r="E93" i="2" s="1"/>
  <c r="C93" i="3" s="1"/>
  <c r="E93" i="3" s="1"/>
  <c r="C94" i="2"/>
  <c r="E94" i="2" s="1"/>
  <c r="C94" i="3" s="1"/>
  <c r="E94" i="3" s="1"/>
  <c r="D98" i="2"/>
  <c r="B98" i="2"/>
  <c r="F90" i="2"/>
  <c r="F89" i="2"/>
  <c r="F85" i="2"/>
  <c r="F82" i="2"/>
  <c r="D78" i="2"/>
  <c r="B78" i="2"/>
  <c r="D70" i="2"/>
  <c r="B70" i="2"/>
  <c r="B69" i="2" s="1"/>
  <c r="B68" i="2" s="1"/>
  <c r="F65" i="2"/>
  <c r="D54" i="2"/>
  <c r="B54" i="2"/>
  <c r="D52" i="2"/>
  <c r="B52" i="2"/>
  <c r="D43" i="2"/>
  <c r="B43" i="2"/>
  <c r="D19" i="2"/>
  <c r="B19" i="2"/>
  <c r="B17" i="2"/>
  <c r="B9" i="2" s="1"/>
  <c r="D9" i="2"/>
  <c r="F94" i="2" l="1"/>
  <c r="B8" i="2"/>
  <c r="B96" i="2" s="1"/>
  <c r="B100" i="2" s="1"/>
  <c r="F81" i="2"/>
  <c r="F65" i="4"/>
  <c r="C65" i="5"/>
  <c r="E65" i="5" s="1"/>
  <c r="F41" i="2"/>
  <c r="F86" i="2"/>
  <c r="C92" i="4"/>
  <c r="E92" i="4" s="1"/>
  <c r="F92" i="3"/>
  <c r="C84" i="4"/>
  <c r="E84" i="4" s="1"/>
  <c r="F84" i="3"/>
  <c r="C88" i="4"/>
  <c r="E88" i="4" s="1"/>
  <c r="F88" i="3"/>
  <c r="C91" i="4"/>
  <c r="E91" i="4" s="1"/>
  <c r="F91" i="3"/>
  <c r="C83" i="4"/>
  <c r="E83" i="4" s="1"/>
  <c r="F83" i="3"/>
  <c r="F87" i="2"/>
  <c r="C90" i="4"/>
  <c r="E90" i="4" s="1"/>
  <c r="F90" i="3"/>
  <c r="C82" i="4"/>
  <c r="E82" i="4" s="1"/>
  <c r="F82" i="3"/>
  <c r="C87" i="4"/>
  <c r="E87" i="4" s="1"/>
  <c r="F87" i="3"/>
  <c r="F80" i="2"/>
  <c r="F88" i="2"/>
  <c r="F89" i="3"/>
  <c r="C89" i="4"/>
  <c r="E89" i="4" s="1"/>
  <c r="F81" i="3"/>
  <c r="C81" i="4"/>
  <c r="E81" i="4" s="1"/>
  <c r="F83" i="2"/>
  <c r="F91" i="2"/>
  <c r="C94" i="4"/>
  <c r="E94" i="4" s="1"/>
  <c r="F94" i="3"/>
  <c r="C86" i="4"/>
  <c r="E86" i="4" s="1"/>
  <c r="F86" i="3"/>
  <c r="C80" i="4"/>
  <c r="E80" i="4" s="1"/>
  <c r="F80" i="3"/>
  <c r="F84" i="2"/>
  <c r="F92" i="2"/>
  <c r="F85" i="3"/>
  <c r="C85" i="4"/>
  <c r="E85" i="4" s="1"/>
  <c r="C41" i="4"/>
  <c r="E41" i="4" s="1"/>
  <c r="F41" i="3"/>
  <c r="F93" i="3"/>
  <c r="C93" i="4"/>
  <c r="E93" i="4" s="1"/>
  <c r="F93" i="2"/>
  <c r="D96" i="3"/>
  <c r="D100" i="3" s="1"/>
  <c r="D8" i="2"/>
  <c r="D69" i="2"/>
  <c r="D68" i="2" s="1"/>
  <c r="F41" i="1"/>
  <c r="F6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D98" i="1"/>
  <c r="C98" i="1"/>
  <c r="D78" i="1"/>
  <c r="C78" i="1"/>
  <c r="D70" i="1"/>
  <c r="C70" i="1"/>
  <c r="D54" i="1"/>
  <c r="C54" i="1"/>
  <c r="D52" i="1"/>
  <c r="C52" i="1"/>
  <c r="D43" i="1"/>
  <c r="C43" i="1"/>
  <c r="D19" i="1"/>
  <c r="C19" i="1"/>
  <c r="D9" i="1"/>
  <c r="C9" i="1"/>
  <c r="B70" i="1"/>
  <c r="B17" i="1"/>
  <c r="F65" i="5" l="1"/>
  <c r="C65" i="6"/>
  <c r="E65" i="6" s="1"/>
  <c r="F87" i="4"/>
  <c r="C87" i="5"/>
  <c r="E87" i="5" s="1"/>
  <c r="F80" i="4"/>
  <c r="C80" i="5"/>
  <c r="E80" i="5" s="1"/>
  <c r="F82" i="4"/>
  <c r="C82" i="5"/>
  <c r="E82" i="5" s="1"/>
  <c r="F89" i="4"/>
  <c r="C89" i="5"/>
  <c r="E89" i="5" s="1"/>
  <c r="F88" i="4"/>
  <c r="C88" i="5"/>
  <c r="E88" i="5" s="1"/>
  <c r="F81" i="4"/>
  <c r="C81" i="5"/>
  <c r="E81" i="5" s="1"/>
  <c r="C41" i="5"/>
  <c r="E41" i="5" s="1"/>
  <c r="F41" i="4"/>
  <c r="F86" i="4"/>
  <c r="C86" i="5"/>
  <c r="E86" i="5" s="1"/>
  <c r="F90" i="4"/>
  <c r="C90" i="5"/>
  <c r="E90" i="5" s="1"/>
  <c r="F85" i="4"/>
  <c r="C85" i="5"/>
  <c r="E85" i="5" s="1"/>
  <c r="F84" i="4"/>
  <c r="C84" i="5"/>
  <c r="E84" i="5" s="1"/>
  <c r="F91" i="4"/>
  <c r="C91" i="5"/>
  <c r="E91" i="5" s="1"/>
  <c r="F94" i="4"/>
  <c r="C94" i="5"/>
  <c r="E94" i="5" s="1"/>
  <c r="F83" i="4"/>
  <c r="C83" i="5"/>
  <c r="E83" i="5" s="1"/>
  <c r="F92" i="4"/>
  <c r="C92" i="5"/>
  <c r="E92" i="5" s="1"/>
  <c r="F93" i="4"/>
  <c r="C93" i="5"/>
  <c r="E93" i="5" s="1"/>
  <c r="D96" i="2"/>
  <c r="D100" i="2" s="1"/>
  <c r="D69" i="1"/>
  <c r="D68" i="1" s="1"/>
  <c r="C69" i="1"/>
  <c r="C68" i="1" s="1"/>
  <c r="C8" i="1"/>
  <c r="D8" i="1"/>
  <c r="E99" i="1"/>
  <c r="B98" i="1"/>
  <c r="E79" i="1"/>
  <c r="B78" i="1"/>
  <c r="B69" i="1" s="1"/>
  <c r="B68" i="1" s="1"/>
  <c r="E77" i="1"/>
  <c r="E76" i="1"/>
  <c r="E75" i="1"/>
  <c r="E74" i="1"/>
  <c r="E73" i="1"/>
  <c r="E72" i="1"/>
  <c r="E71" i="1"/>
  <c r="C71" i="2" s="1"/>
  <c r="E71" i="2" s="1"/>
  <c r="E66" i="1"/>
  <c r="E64" i="1"/>
  <c r="E63" i="1"/>
  <c r="E62" i="1"/>
  <c r="E61" i="1"/>
  <c r="E60" i="1"/>
  <c r="E59" i="1"/>
  <c r="E58" i="1"/>
  <c r="E57" i="1"/>
  <c r="E56" i="1"/>
  <c r="C56" i="2" s="1"/>
  <c r="E56" i="2" s="1"/>
  <c r="E55" i="1"/>
  <c r="C55" i="2" s="1"/>
  <c r="E55" i="2" s="1"/>
  <c r="B54" i="1"/>
  <c r="E53" i="1"/>
  <c r="B52" i="1"/>
  <c r="E51" i="1"/>
  <c r="E50" i="1"/>
  <c r="E49" i="1"/>
  <c r="E48" i="1"/>
  <c r="E47" i="1"/>
  <c r="E46" i="1"/>
  <c r="E45" i="1"/>
  <c r="C45" i="2" s="1"/>
  <c r="E45" i="2" s="1"/>
  <c r="E44" i="1"/>
  <c r="C44" i="2" s="1"/>
  <c r="E44" i="2" s="1"/>
  <c r="B43" i="1"/>
  <c r="E42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C21" i="2" s="1"/>
  <c r="E21" i="2" s="1"/>
  <c r="E20" i="1"/>
  <c r="C20" i="2" s="1"/>
  <c r="E20" i="2" s="1"/>
  <c r="B19" i="1"/>
  <c r="E18" i="1"/>
  <c r="E17" i="1"/>
  <c r="C17" i="2" s="1"/>
  <c r="E17" i="2" s="1"/>
  <c r="E16" i="1"/>
  <c r="E15" i="1"/>
  <c r="E14" i="1"/>
  <c r="E13" i="1"/>
  <c r="E12" i="1"/>
  <c r="E11" i="1"/>
  <c r="E10" i="1"/>
  <c r="C10" i="2" s="1"/>
  <c r="E10" i="2" s="1"/>
  <c r="F65" i="6" l="1"/>
  <c r="C65" i="7"/>
  <c r="E65" i="7" s="1"/>
  <c r="F22" i="1"/>
  <c r="C22" i="2"/>
  <c r="E22" i="2" s="1"/>
  <c r="F30" i="1"/>
  <c r="C30" i="2"/>
  <c r="E30" i="2" s="1"/>
  <c r="F38" i="1"/>
  <c r="C38" i="2"/>
  <c r="E38" i="2" s="1"/>
  <c r="F47" i="1"/>
  <c r="C47" i="2"/>
  <c r="E47" i="2" s="1"/>
  <c r="C55" i="3"/>
  <c r="E55" i="3" s="1"/>
  <c r="F55" i="2"/>
  <c r="F63" i="1"/>
  <c r="C63" i="2"/>
  <c r="E63" i="2" s="1"/>
  <c r="F76" i="1"/>
  <c r="C76" i="2"/>
  <c r="E76" i="2" s="1"/>
  <c r="F31" i="1"/>
  <c r="C31" i="2"/>
  <c r="E31" i="2" s="1"/>
  <c r="F77" i="1"/>
  <c r="C77" i="2"/>
  <c r="E77" i="2" s="1"/>
  <c r="F92" i="5"/>
  <c r="C92" i="6"/>
  <c r="E92" i="6" s="1"/>
  <c r="F84" i="5"/>
  <c r="C84" i="6"/>
  <c r="E84" i="6" s="1"/>
  <c r="F82" i="5"/>
  <c r="C82" i="6"/>
  <c r="E82" i="6" s="1"/>
  <c r="F48" i="1"/>
  <c r="C48" i="2"/>
  <c r="E48" i="2" s="1"/>
  <c r="F32" i="1"/>
  <c r="C32" i="2"/>
  <c r="E32" i="2" s="1"/>
  <c r="F66" i="1"/>
  <c r="C66" i="2"/>
  <c r="E66" i="2" s="1"/>
  <c r="C41" i="6"/>
  <c r="E41" i="6" s="1"/>
  <c r="F41" i="5"/>
  <c r="F64" i="1"/>
  <c r="C64" i="2"/>
  <c r="E64" i="2" s="1"/>
  <c r="F24" i="1"/>
  <c r="C24" i="2"/>
  <c r="E24" i="2" s="1"/>
  <c r="F33" i="1"/>
  <c r="C33" i="2"/>
  <c r="E33" i="2" s="1"/>
  <c r="F58" i="1"/>
  <c r="C58" i="2"/>
  <c r="E58" i="2" s="1"/>
  <c r="F71" i="2"/>
  <c r="C71" i="3"/>
  <c r="E71" i="3" s="1"/>
  <c r="C79" i="2"/>
  <c r="E79" i="2" s="1"/>
  <c r="E78" i="1"/>
  <c r="C78" i="2" s="1"/>
  <c r="F83" i="5"/>
  <c r="C83" i="6"/>
  <c r="E83" i="6" s="1"/>
  <c r="F85" i="5"/>
  <c r="C85" i="6"/>
  <c r="E85" i="6" s="1"/>
  <c r="F81" i="5"/>
  <c r="C81" i="6"/>
  <c r="E81" i="6" s="1"/>
  <c r="F80" i="5"/>
  <c r="C80" i="6"/>
  <c r="E80" i="6" s="1"/>
  <c r="F14" i="1"/>
  <c r="C14" i="2"/>
  <c r="E14" i="2" s="1"/>
  <c r="F23" i="1"/>
  <c r="C23" i="2"/>
  <c r="E23" i="2" s="1"/>
  <c r="F57" i="1"/>
  <c r="C57" i="2"/>
  <c r="E57" i="2" s="1"/>
  <c r="F42" i="1"/>
  <c r="C42" i="2"/>
  <c r="E42" i="2" s="1"/>
  <c r="F26" i="1"/>
  <c r="C26" i="2"/>
  <c r="E26" i="2" s="1"/>
  <c r="F34" i="1"/>
  <c r="C34" i="2"/>
  <c r="E34" i="2" s="1"/>
  <c r="F51" i="1"/>
  <c r="C51" i="2"/>
  <c r="E51" i="2" s="1"/>
  <c r="F59" i="1"/>
  <c r="C59" i="2"/>
  <c r="E59" i="2" s="1"/>
  <c r="F72" i="1"/>
  <c r="C72" i="2"/>
  <c r="E72" i="2" s="1"/>
  <c r="F15" i="1"/>
  <c r="C15" i="2"/>
  <c r="E15" i="2" s="1"/>
  <c r="F49" i="1"/>
  <c r="C49" i="2"/>
  <c r="E49" i="2" s="1"/>
  <c r="C10" i="3"/>
  <c r="E10" i="3" s="1"/>
  <c r="F10" i="2"/>
  <c r="F44" i="2"/>
  <c r="C44" i="3"/>
  <c r="E44" i="3" s="1"/>
  <c r="F60" i="1"/>
  <c r="C60" i="2"/>
  <c r="E60" i="2" s="1"/>
  <c r="F73" i="1"/>
  <c r="C73" i="2"/>
  <c r="E73" i="2" s="1"/>
  <c r="E98" i="1"/>
  <c r="C98" i="2" s="1"/>
  <c r="C99" i="2"/>
  <c r="E99" i="2" s="1"/>
  <c r="F94" i="5"/>
  <c r="C94" i="6"/>
  <c r="E94" i="6" s="1"/>
  <c r="F90" i="5"/>
  <c r="C90" i="6"/>
  <c r="E90" i="6" s="1"/>
  <c r="F88" i="5"/>
  <c r="C88" i="6"/>
  <c r="E88" i="6" s="1"/>
  <c r="F56" i="2"/>
  <c r="C56" i="3"/>
  <c r="E56" i="3" s="1"/>
  <c r="F40" i="1"/>
  <c r="C40" i="2"/>
  <c r="E40" i="2" s="1"/>
  <c r="F50" i="1"/>
  <c r="C50" i="2"/>
  <c r="E50" i="2" s="1"/>
  <c r="F18" i="1"/>
  <c r="C18" i="2"/>
  <c r="E18" i="2" s="1"/>
  <c r="F11" i="1"/>
  <c r="C11" i="2"/>
  <c r="E11" i="2" s="1"/>
  <c r="F27" i="1"/>
  <c r="C27" i="2"/>
  <c r="E27" i="2" s="1"/>
  <c r="F20" i="2"/>
  <c r="C20" i="3"/>
  <c r="E20" i="3" s="1"/>
  <c r="F28" i="1"/>
  <c r="C28" i="2"/>
  <c r="E28" i="2" s="1"/>
  <c r="F36" i="1"/>
  <c r="C36" i="2"/>
  <c r="E36" i="2" s="1"/>
  <c r="F45" i="2"/>
  <c r="C45" i="3"/>
  <c r="E45" i="3" s="1"/>
  <c r="C53" i="2"/>
  <c r="E53" i="2" s="1"/>
  <c r="E52" i="1"/>
  <c r="C52" i="2" s="1"/>
  <c r="F61" i="1"/>
  <c r="C61" i="2"/>
  <c r="E61" i="2" s="1"/>
  <c r="F74" i="1"/>
  <c r="C74" i="2"/>
  <c r="E74" i="2" s="1"/>
  <c r="D96" i="1"/>
  <c r="D100" i="1" s="1"/>
  <c r="F87" i="5"/>
  <c r="C87" i="6"/>
  <c r="E87" i="6" s="1"/>
  <c r="F39" i="1"/>
  <c r="C39" i="2"/>
  <c r="E39" i="2" s="1"/>
  <c r="F16" i="1"/>
  <c r="C16" i="2"/>
  <c r="E16" i="2" s="1"/>
  <c r="C17" i="3"/>
  <c r="E17" i="3" s="1"/>
  <c r="F17" i="2"/>
  <c r="F25" i="1"/>
  <c r="C25" i="2"/>
  <c r="E25" i="2" s="1"/>
  <c r="F35" i="1"/>
  <c r="C35" i="2"/>
  <c r="E35" i="2" s="1"/>
  <c r="F12" i="1"/>
  <c r="C12" i="2"/>
  <c r="E12" i="2" s="1"/>
  <c r="F13" i="1"/>
  <c r="C13" i="2"/>
  <c r="E13" i="2" s="1"/>
  <c r="F21" i="2"/>
  <c r="C21" i="3"/>
  <c r="E21" i="3" s="1"/>
  <c r="F29" i="1"/>
  <c r="C29" i="2"/>
  <c r="E29" i="2" s="1"/>
  <c r="F37" i="1"/>
  <c r="C37" i="2"/>
  <c r="E37" i="2" s="1"/>
  <c r="F46" i="1"/>
  <c r="C46" i="2"/>
  <c r="E46" i="2" s="1"/>
  <c r="F62" i="1"/>
  <c r="C62" i="2"/>
  <c r="E62" i="2" s="1"/>
  <c r="F75" i="1"/>
  <c r="C75" i="2"/>
  <c r="E75" i="2" s="1"/>
  <c r="C96" i="1"/>
  <c r="C100" i="1" s="1"/>
  <c r="F91" i="5"/>
  <c r="C91" i="6"/>
  <c r="E91" i="6" s="1"/>
  <c r="F86" i="5"/>
  <c r="C86" i="6"/>
  <c r="E86" i="6" s="1"/>
  <c r="F89" i="5"/>
  <c r="C89" i="6"/>
  <c r="E89" i="6" s="1"/>
  <c r="F93" i="5"/>
  <c r="C93" i="6"/>
  <c r="E93" i="6" s="1"/>
  <c r="F71" i="1"/>
  <c r="E70" i="1"/>
  <c r="F56" i="1"/>
  <c r="E54" i="1"/>
  <c r="C54" i="2" s="1"/>
  <c r="F45" i="1"/>
  <c r="F43" i="1" s="1"/>
  <c r="E43" i="1"/>
  <c r="C43" i="2" s="1"/>
  <c r="F21" i="1"/>
  <c r="E19" i="1"/>
  <c r="C19" i="2" s="1"/>
  <c r="E9" i="1"/>
  <c r="C9" i="2" s="1"/>
  <c r="F99" i="1"/>
  <c r="F98" i="1" s="1"/>
  <c r="F55" i="1"/>
  <c r="F10" i="1"/>
  <c r="F9" i="1" s="1"/>
  <c r="F53" i="1"/>
  <c r="F52" i="1" s="1"/>
  <c r="F20" i="1"/>
  <c r="F17" i="1"/>
  <c r="F44" i="1"/>
  <c r="F79" i="1"/>
  <c r="F78" i="1" s="1"/>
  <c r="B9" i="1"/>
  <c r="B8" i="1" s="1"/>
  <c r="B96" i="1" s="1"/>
  <c r="B100" i="1" s="1"/>
  <c r="E9" i="2" l="1"/>
  <c r="F65" i="7"/>
  <c r="C65" i="8"/>
  <c r="E65" i="8" s="1"/>
  <c r="E19" i="2"/>
  <c r="C19" i="3" s="1"/>
  <c r="C9" i="3"/>
  <c r="F61" i="2"/>
  <c r="C61" i="3"/>
  <c r="E61" i="3" s="1"/>
  <c r="F28" i="2"/>
  <c r="C28" i="3"/>
  <c r="E28" i="3" s="1"/>
  <c r="F99" i="2"/>
  <c r="F98" i="2" s="1"/>
  <c r="C99" i="3"/>
  <c r="E99" i="3" s="1"/>
  <c r="E98" i="2"/>
  <c r="C98" i="3" s="1"/>
  <c r="F72" i="2"/>
  <c r="C72" i="3"/>
  <c r="E72" i="3" s="1"/>
  <c r="F26" i="2"/>
  <c r="C26" i="3"/>
  <c r="E26" i="3" s="1"/>
  <c r="F14" i="2"/>
  <c r="C14" i="3"/>
  <c r="E14" i="3" s="1"/>
  <c r="F83" i="6"/>
  <c r="C83" i="7"/>
  <c r="E83" i="7" s="1"/>
  <c r="C41" i="7"/>
  <c r="E41" i="7" s="1"/>
  <c r="F41" i="6"/>
  <c r="F47" i="2"/>
  <c r="C47" i="3"/>
  <c r="E47" i="3" s="1"/>
  <c r="F35" i="2"/>
  <c r="C35" i="3"/>
  <c r="E35" i="3" s="1"/>
  <c r="F18" i="2"/>
  <c r="C18" i="3"/>
  <c r="E18" i="3" s="1"/>
  <c r="F88" i="6"/>
  <c r="C88" i="7"/>
  <c r="E88" i="7" s="1"/>
  <c r="F33" i="2"/>
  <c r="C33" i="3"/>
  <c r="E33" i="3" s="1"/>
  <c r="F66" i="2"/>
  <c r="C66" i="3"/>
  <c r="E66" i="3" s="1"/>
  <c r="F84" i="6"/>
  <c r="C84" i="7"/>
  <c r="E84" i="7" s="1"/>
  <c r="F76" i="2"/>
  <c r="C76" i="3"/>
  <c r="E76" i="3" s="1"/>
  <c r="F29" i="2"/>
  <c r="C29" i="3"/>
  <c r="E29" i="3" s="1"/>
  <c r="F89" i="6"/>
  <c r="C89" i="7"/>
  <c r="E89" i="7" s="1"/>
  <c r="F73" i="2"/>
  <c r="C73" i="3"/>
  <c r="E73" i="3" s="1"/>
  <c r="F59" i="2"/>
  <c r="C59" i="3"/>
  <c r="E59" i="3" s="1"/>
  <c r="F42" i="2"/>
  <c r="C42" i="3"/>
  <c r="E42" i="3" s="1"/>
  <c r="F80" i="6"/>
  <c r="C80" i="7"/>
  <c r="E80" i="7" s="1"/>
  <c r="F38" i="2"/>
  <c r="C38" i="3"/>
  <c r="E38" i="3" s="1"/>
  <c r="F39" i="2"/>
  <c r="C39" i="3"/>
  <c r="E39" i="3" s="1"/>
  <c r="F62" i="2"/>
  <c r="C62" i="3"/>
  <c r="E62" i="3" s="1"/>
  <c r="F21" i="3"/>
  <c r="C21" i="4"/>
  <c r="E21" i="4" s="1"/>
  <c r="F25" i="2"/>
  <c r="C25" i="3"/>
  <c r="E25" i="3" s="1"/>
  <c r="F87" i="6"/>
  <c r="C87" i="7"/>
  <c r="E87" i="7" s="1"/>
  <c r="E52" i="2"/>
  <c r="C52" i="3" s="1"/>
  <c r="C53" i="3"/>
  <c r="E53" i="3" s="1"/>
  <c r="F53" i="2"/>
  <c r="F52" i="2" s="1"/>
  <c r="C20" i="4"/>
  <c r="E20" i="4" s="1"/>
  <c r="F20" i="3"/>
  <c r="F50" i="2"/>
  <c r="C50" i="3"/>
  <c r="E50" i="3" s="1"/>
  <c r="F90" i="6"/>
  <c r="C90" i="7"/>
  <c r="E90" i="7" s="1"/>
  <c r="C10" i="4"/>
  <c r="E10" i="4" s="1"/>
  <c r="F10" i="3"/>
  <c r="C79" i="3"/>
  <c r="E79" i="3" s="1"/>
  <c r="F79" i="2"/>
  <c r="F78" i="2" s="1"/>
  <c r="E78" i="2"/>
  <c r="C78" i="3" s="1"/>
  <c r="F24" i="2"/>
  <c r="C24" i="3"/>
  <c r="E24" i="3" s="1"/>
  <c r="F32" i="2"/>
  <c r="C32" i="3"/>
  <c r="E32" i="3" s="1"/>
  <c r="F92" i="6"/>
  <c r="C92" i="7"/>
  <c r="E92" i="7" s="1"/>
  <c r="F63" i="2"/>
  <c r="C63" i="3"/>
  <c r="E63" i="3" s="1"/>
  <c r="E69" i="1"/>
  <c r="C70" i="2"/>
  <c r="F86" i="6"/>
  <c r="C86" i="7"/>
  <c r="E86" i="7" s="1"/>
  <c r="F45" i="3"/>
  <c r="C45" i="4"/>
  <c r="E45" i="4" s="1"/>
  <c r="F60" i="2"/>
  <c r="C60" i="3"/>
  <c r="E60" i="3" s="1"/>
  <c r="F49" i="2"/>
  <c r="C49" i="3"/>
  <c r="E49" i="3" s="1"/>
  <c r="F51" i="2"/>
  <c r="C51" i="3"/>
  <c r="E51" i="3" s="1"/>
  <c r="F57" i="2"/>
  <c r="C57" i="3"/>
  <c r="E57" i="3" s="1"/>
  <c r="F81" i="6"/>
  <c r="C81" i="7"/>
  <c r="E81" i="7" s="1"/>
  <c r="E70" i="2"/>
  <c r="F30" i="2"/>
  <c r="C30" i="3"/>
  <c r="E30" i="3" s="1"/>
  <c r="F70" i="1"/>
  <c r="F69" i="1" s="1"/>
  <c r="F68" i="1" s="1"/>
  <c r="C46" i="3"/>
  <c r="E46" i="3" s="1"/>
  <c r="F46" i="2"/>
  <c r="F13" i="2"/>
  <c r="C13" i="3"/>
  <c r="E13" i="3" s="1"/>
  <c r="F27" i="2"/>
  <c r="C27" i="3"/>
  <c r="E27" i="3" s="1"/>
  <c r="F40" i="2"/>
  <c r="C40" i="3"/>
  <c r="E40" i="3" s="1"/>
  <c r="F94" i="6"/>
  <c r="C94" i="7"/>
  <c r="E94" i="7" s="1"/>
  <c r="F71" i="3"/>
  <c r="C71" i="4"/>
  <c r="E71" i="4" s="1"/>
  <c r="F64" i="2"/>
  <c r="C64" i="3"/>
  <c r="E64" i="3" s="1"/>
  <c r="F48" i="2"/>
  <c r="C48" i="3"/>
  <c r="E48" i="3" s="1"/>
  <c r="F77" i="2"/>
  <c r="C77" i="3"/>
  <c r="E77" i="3" s="1"/>
  <c r="E54" i="2"/>
  <c r="C54" i="3" s="1"/>
  <c r="F75" i="2"/>
  <c r="C75" i="3"/>
  <c r="E75" i="3" s="1"/>
  <c r="F54" i="1"/>
  <c r="F91" i="6"/>
  <c r="C91" i="7"/>
  <c r="E91" i="7" s="1"/>
  <c r="F17" i="3"/>
  <c r="C17" i="4"/>
  <c r="E17" i="4" s="1"/>
  <c r="C74" i="3"/>
  <c r="E74" i="3" s="1"/>
  <c r="F74" i="2"/>
  <c r="F70" i="2" s="1"/>
  <c r="F69" i="2" s="1"/>
  <c r="F68" i="2" s="1"/>
  <c r="F36" i="2"/>
  <c r="C36" i="3"/>
  <c r="E36" i="3" s="1"/>
  <c r="E43" i="2"/>
  <c r="C43" i="3" s="1"/>
  <c r="F15" i="2"/>
  <c r="C15" i="3"/>
  <c r="E15" i="3" s="1"/>
  <c r="F34" i="2"/>
  <c r="C34" i="3"/>
  <c r="E34" i="3" s="1"/>
  <c r="F23" i="2"/>
  <c r="C23" i="3"/>
  <c r="E23" i="3" s="1"/>
  <c r="F85" i="6"/>
  <c r="C85" i="7"/>
  <c r="E85" i="7" s="1"/>
  <c r="F22" i="2"/>
  <c r="F19" i="2" s="1"/>
  <c r="C22" i="3"/>
  <c r="E22" i="3" s="1"/>
  <c r="F19" i="1"/>
  <c r="F8" i="1" s="1"/>
  <c r="F96" i="1" s="1"/>
  <c r="F100" i="1" s="1"/>
  <c r="C37" i="3"/>
  <c r="E37" i="3" s="1"/>
  <c r="F37" i="2"/>
  <c r="F12" i="2"/>
  <c r="C12" i="3"/>
  <c r="E12" i="3" s="1"/>
  <c r="F16" i="2"/>
  <c r="C16" i="3"/>
  <c r="E16" i="3" s="1"/>
  <c r="F11" i="2"/>
  <c r="C11" i="3"/>
  <c r="E11" i="3" s="1"/>
  <c r="F56" i="3"/>
  <c r="C56" i="4"/>
  <c r="E56" i="4" s="1"/>
  <c r="C44" i="4"/>
  <c r="E44" i="4" s="1"/>
  <c r="F44" i="3"/>
  <c r="F58" i="2"/>
  <c r="F54" i="2" s="1"/>
  <c r="C58" i="3"/>
  <c r="E58" i="3" s="1"/>
  <c r="F82" i="6"/>
  <c r="C82" i="7"/>
  <c r="E82" i="7" s="1"/>
  <c r="F31" i="2"/>
  <c r="C31" i="3"/>
  <c r="E31" i="3" s="1"/>
  <c r="C55" i="4"/>
  <c r="E55" i="4" s="1"/>
  <c r="F55" i="3"/>
  <c r="F93" i="6"/>
  <c r="C93" i="7"/>
  <c r="E93" i="7" s="1"/>
  <c r="E68" i="1"/>
  <c r="C68" i="2" s="1"/>
  <c r="C69" i="2"/>
  <c r="E8" i="1"/>
  <c r="E70" i="3" l="1"/>
  <c r="F65" i="8"/>
  <c r="C65" i="9"/>
  <c r="E65" i="9" s="1"/>
  <c r="F9" i="2"/>
  <c r="C70" i="4"/>
  <c r="F82" i="7"/>
  <c r="C82" i="8"/>
  <c r="E82" i="8" s="1"/>
  <c r="F37" i="3"/>
  <c r="C37" i="4"/>
  <c r="E37" i="4" s="1"/>
  <c r="F36" i="3"/>
  <c r="C36" i="4"/>
  <c r="E36" i="4" s="1"/>
  <c r="F64" i="3"/>
  <c r="C64" i="4"/>
  <c r="E64" i="4" s="1"/>
  <c r="F30" i="3"/>
  <c r="C30" i="4"/>
  <c r="E30" i="4" s="1"/>
  <c r="F86" i="7"/>
  <c r="C86" i="8"/>
  <c r="E86" i="8" s="1"/>
  <c r="F32" i="3"/>
  <c r="C32" i="4"/>
  <c r="E32" i="4" s="1"/>
  <c r="C20" i="5"/>
  <c r="E20" i="5" s="1"/>
  <c r="F20" i="4"/>
  <c r="F21" i="4"/>
  <c r="C21" i="5"/>
  <c r="E21" i="5" s="1"/>
  <c r="F80" i="7"/>
  <c r="C80" i="8"/>
  <c r="E80" i="8" s="1"/>
  <c r="C89" i="8"/>
  <c r="E89" i="8" s="1"/>
  <c r="F89" i="7"/>
  <c r="F66" i="3"/>
  <c r="C66" i="4"/>
  <c r="E66" i="4" s="1"/>
  <c r="C99" i="4"/>
  <c r="E99" i="4" s="1"/>
  <c r="E98" i="3"/>
  <c r="C98" i="4" s="1"/>
  <c r="F99" i="3"/>
  <c r="F98" i="3" s="1"/>
  <c r="F23" i="3"/>
  <c r="C23" i="4"/>
  <c r="E23" i="4" s="1"/>
  <c r="F75" i="3"/>
  <c r="C75" i="4"/>
  <c r="E75" i="4" s="1"/>
  <c r="F27" i="3"/>
  <c r="C27" i="4"/>
  <c r="E27" i="4" s="1"/>
  <c r="F49" i="3"/>
  <c r="C49" i="4"/>
  <c r="E49" i="4" s="1"/>
  <c r="C10" i="5"/>
  <c r="E10" i="5" s="1"/>
  <c r="F10" i="4"/>
  <c r="F35" i="3"/>
  <c r="C35" i="4"/>
  <c r="E35" i="4" s="1"/>
  <c r="F14" i="3"/>
  <c r="C14" i="4"/>
  <c r="E14" i="4" s="1"/>
  <c r="E69" i="2"/>
  <c r="C70" i="3"/>
  <c r="F24" i="3"/>
  <c r="C24" i="4"/>
  <c r="E24" i="4" s="1"/>
  <c r="F90" i="7"/>
  <c r="C90" i="8"/>
  <c r="E90" i="8" s="1"/>
  <c r="C53" i="4"/>
  <c r="E53" i="4" s="1"/>
  <c r="E52" i="3"/>
  <c r="C52" i="4" s="1"/>
  <c r="F53" i="3"/>
  <c r="F52" i="3" s="1"/>
  <c r="F62" i="3"/>
  <c r="C62" i="4"/>
  <c r="E62" i="4" s="1"/>
  <c r="F42" i="3"/>
  <c r="C42" i="4"/>
  <c r="E42" i="4" s="1"/>
  <c r="F29" i="3"/>
  <c r="C29" i="4"/>
  <c r="E29" i="4" s="1"/>
  <c r="F33" i="3"/>
  <c r="C33" i="4"/>
  <c r="E33" i="4" s="1"/>
  <c r="F28" i="3"/>
  <c r="C28" i="4"/>
  <c r="E28" i="4" s="1"/>
  <c r="F22" i="3"/>
  <c r="C22" i="4"/>
  <c r="E22" i="4" s="1"/>
  <c r="F34" i="3"/>
  <c r="C34" i="4"/>
  <c r="E34" i="4" s="1"/>
  <c r="F74" i="3"/>
  <c r="C74" i="4"/>
  <c r="E74" i="4" s="1"/>
  <c r="F71" i="4"/>
  <c r="C71" i="5"/>
  <c r="E71" i="5" s="1"/>
  <c r="F13" i="3"/>
  <c r="C13" i="4"/>
  <c r="E13" i="4" s="1"/>
  <c r="F81" i="7"/>
  <c r="C81" i="8"/>
  <c r="E81" i="8" s="1"/>
  <c r="F60" i="3"/>
  <c r="C60" i="4"/>
  <c r="E60" i="4" s="1"/>
  <c r="F47" i="3"/>
  <c r="C47" i="4"/>
  <c r="E47" i="4" s="1"/>
  <c r="F26" i="3"/>
  <c r="C26" i="4"/>
  <c r="E26" i="4" s="1"/>
  <c r="C17" i="5"/>
  <c r="E17" i="5" s="1"/>
  <c r="F17" i="4"/>
  <c r="F77" i="3"/>
  <c r="C77" i="4"/>
  <c r="E77" i="4" s="1"/>
  <c r="F63" i="3"/>
  <c r="C63" i="4"/>
  <c r="E63" i="4" s="1"/>
  <c r="F50" i="3"/>
  <c r="C50" i="4"/>
  <c r="E50" i="4" s="1"/>
  <c r="F87" i="7"/>
  <c r="C87" i="8"/>
  <c r="E87" i="8" s="1"/>
  <c r="F39" i="3"/>
  <c r="C39" i="4"/>
  <c r="E39" i="4" s="1"/>
  <c r="F59" i="3"/>
  <c r="C59" i="4"/>
  <c r="E59" i="4" s="1"/>
  <c r="F76" i="3"/>
  <c r="C76" i="4"/>
  <c r="E76" i="4" s="1"/>
  <c r="F61" i="3"/>
  <c r="C61" i="4"/>
  <c r="E61" i="4" s="1"/>
  <c r="F58" i="3"/>
  <c r="C58" i="4"/>
  <c r="E58" i="4" s="1"/>
  <c r="C55" i="5"/>
  <c r="E55" i="5" s="1"/>
  <c r="F55" i="4"/>
  <c r="E43" i="3"/>
  <c r="C43" i="4" s="1"/>
  <c r="F12" i="3"/>
  <c r="C12" i="4"/>
  <c r="E12" i="4" s="1"/>
  <c r="F15" i="3"/>
  <c r="C15" i="4"/>
  <c r="E15" i="4" s="1"/>
  <c r="F94" i="7"/>
  <c r="C94" i="8"/>
  <c r="E94" i="8" s="1"/>
  <c r="F43" i="2"/>
  <c r="F8" i="2" s="1"/>
  <c r="F96" i="2" s="1"/>
  <c r="F100" i="2" s="1"/>
  <c r="F57" i="3"/>
  <c r="C57" i="4"/>
  <c r="E57" i="4" s="1"/>
  <c r="F88" i="7"/>
  <c r="C88" i="8"/>
  <c r="E88" i="8" s="1"/>
  <c r="F72" i="3"/>
  <c r="C72" i="4"/>
  <c r="E72" i="4" s="1"/>
  <c r="F16" i="3"/>
  <c r="C16" i="4"/>
  <c r="E16" i="4" s="1"/>
  <c r="C44" i="5"/>
  <c r="E44" i="5" s="1"/>
  <c r="F44" i="4"/>
  <c r="F91" i="7"/>
  <c r="C91" i="8"/>
  <c r="E91" i="8" s="1"/>
  <c r="F48" i="3"/>
  <c r="C48" i="4"/>
  <c r="E48" i="4" s="1"/>
  <c r="F46" i="3"/>
  <c r="C46" i="4"/>
  <c r="E46" i="4" s="1"/>
  <c r="F45" i="4"/>
  <c r="C45" i="5"/>
  <c r="E45" i="5" s="1"/>
  <c r="F92" i="7"/>
  <c r="C92" i="8"/>
  <c r="E92" i="8" s="1"/>
  <c r="C79" i="4"/>
  <c r="E79" i="4" s="1"/>
  <c r="F79" i="3"/>
  <c r="F78" i="3" s="1"/>
  <c r="E78" i="3"/>
  <c r="C78" i="4" s="1"/>
  <c r="F25" i="3"/>
  <c r="C25" i="4"/>
  <c r="E25" i="4" s="1"/>
  <c r="F38" i="3"/>
  <c r="C38" i="4"/>
  <c r="E38" i="4" s="1"/>
  <c r="C73" i="4"/>
  <c r="E73" i="4" s="1"/>
  <c r="F73" i="3"/>
  <c r="F70" i="3" s="1"/>
  <c r="F84" i="7"/>
  <c r="C84" i="8"/>
  <c r="E84" i="8" s="1"/>
  <c r="C41" i="8"/>
  <c r="E41" i="8" s="1"/>
  <c r="F41" i="7"/>
  <c r="E8" i="2"/>
  <c r="F11" i="3"/>
  <c r="C11" i="4"/>
  <c r="E11" i="4" s="1"/>
  <c r="E54" i="3"/>
  <c r="C54" i="4" s="1"/>
  <c r="F31" i="3"/>
  <c r="C31" i="4"/>
  <c r="E31" i="4" s="1"/>
  <c r="C56" i="5"/>
  <c r="E56" i="5" s="1"/>
  <c r="F56" i="4"/>
  <c r="F85" i="7"/>
  <c r="C85" i="8"/>
  <c r="E85" i="8" s="1"/>
  <c r="F40" i="3"/>
  <c r="C40" i="4"/>
  <c r="E40" i="4" s="1"/>
  <c r="F51" i="3"/>
  <c r="C51" i="4"/>
  <c r="E51" i="4" s="1"/>
  <c r="E9" i="3"/>
  <c r="E19" i="3"/>
  <c r="C19" i="4" s="1"/>
  <c r="F18" i="3"/>
  <c r="C18" i="4"/>
  <c r="E18" i="4" s="1"/>
  <c r="F83" i="7"/>
  <c r="C83" i="8"/>
  <c r="E83" i="8" s="1"/>
  <c r="F93" i="7"/>
  <c r="C93" i="8"/>
  <c r="E93" i="8" s="1"/>
  <c r="C93" i="9" s="1"/>
  <c r="E93" i="9" s="1"/>
  <c r="E96" i="1"/>
  <c r="C96" i="2" s="1"/>
  <c r="C8" i="2"/>
  <c r="F19" i="3" l="1"/>
  <c r="E54" i="4"/>
  <c r="C54" i="5" s="1"/>
  <c r="F54" i="3"/>
  <c r="F9" i="3"/>
  <c r="F65" i="9"/>
  <c r="C65" i="10"/>
  <c r="E65" i="10" s="1"/>
  <c r="F43" i="3"/>
  <c r="F8" i="3"/>
  <c r="F93" i="9"/>
  <c r="C93" i="10"/>
  <c r="E93" i="10" s="1"/>
  <c r="F51" i="4"/>
  <c r="C51" i="5"/>
  <c r="E51" i="5" s="1"/>
  <c r="F31" i="4"/>
  <c r="C31" i="5"/>
  <c r="E31" i="5" s="1"/>
  <c r="F84" i="8"/>
  <c r="C84" i="9"/>
  <c r="E84" i="9" s="1"/>
  <c r="C46" i="5"/>
  <c r="E46" i="5" s="1"/>
  <c r="F46" i="4"/>
  <c r="F44" i="5"/>
  <c r="C44" i="6"/>
  <c r="E44" i="6" s="1"/>
  <c r="F76" i="4"/>
  <c r="C76" i="5"/>
  <c r="E76" i="5" s="1"/>
  <c r="F50" i="4"/>
  <c r="C50" i="5"/>
  <c r="E50" i="5" s="1"/>
  <c r="F81" i="8"/>
  <c r="C81" i="9"/>
  <c r="E81" i="9" s="1"/>
  <c r="F33" i="4"/>
  <c r="C33" i="5"/>
  <c r="E33" i="5" s="1"/>
  <c r="E68" i="2"/>
  <c r="C68" i="3" s="1"/>
  <c r="C69" i="3"/>
  <c r="F49" i="4"/>
  <c r="F43" i="4" s="1"/>
  <c r="C49" i="5"/>
  <c r="E49" i="5" s="1"/>
  <c r="F34" i="4"/>
  <c r="C34" i="5"/>
  <c r="E34" i="5" s="1"/>
  <c r="F14" i="4"/>
  <c r="C14" i="5"/>
  <c r="E14" i="5" s="1"/>
  <c r="F21" i="5"/>
  <c r="C21" i="6"/>
  <c r="E21" i="6" s="1"/>
  <c r="F86" i="8"/>
  <c r="C86" i="9"/>
  <c r="E86" i="9" s="1"/>
  <c r="F37" i="4"/>
  <c r="C37" i="5"/>
  <c r="E37" i="5" s="1"/>
  <c r="F69" i="3"/>
  <c r="F68" i="3" s="1"/>
  <c r="F48" i="4"/>
  <c r="C48" i="5"/>
  <c r="E48" i="5" s="1"/>
  <c r="F94" i="8"/>
  <c r="C94" i="9"/>
  <c r="E94" i="9" s="1"/>
  <c r="F59" i="4"/>
  <c r="C59" i="5"/>
  <c r="E59" i="5" s="1"/>
  <c r="F63" i="4"/>
  <c r="C63" i="5"/>
  <c r="E63" i="5" s="1"/>
  <c r="F26" i="4"/>
  <c r="C26" i="5"/>
  <c r="E26" i="5" s="1"/>
  <c r="F13" i="4"/>
  <c r="C13" i="5"/>
  <c r="E13" i="5" s="1"/>
  <c r="F29" i="4"/>
  <c r="C29" i="5"/>
  <c r="E29" i="5" s="1"/>
  <c r="C53" i="5"/>
  <c r="E53" i="5" s="1"/>
  <c r="E52" i="4"/>
  <c r="C52" i="5" s="1"/>
  <c r="F53" i="4"/>
  <c r="F52" i="4" s="1"/>
  <c r="F27" i="4"/>
  <c r="C27" i="5"/>
  <c r="E27" i="5" s="1"/>
  <c r="C99" i="5"/>
  <c r="E99" i="5" s="1"/>
  <c r="F99" i="4"/>
  <c r="F98" i="4" s="1"/>
  <c r="E98" i="4"/>
  <c r="C98" i="5" s="1"/>
  <c r="F83" i="8"/>
  <c r="C83" i="9"/>
  <c r="E83" i="9" s="1"/>
  <c r="F11" i="4"/>
  <c r="C11" i="5"/>
  <c r="E11" i="5" s="1"/>
  <c r="F73" i="4"/>
  <c r="C73" i="5"/>
  <c r="E73" i="5" s="1"/>
  <c r="C79" i="5"/>
  <c r="E79" i="5" s="1"/>
  <c r="F79" i="4"/>
  <c r="F78" i="4" s="1"/>
  <c r="E78" i="4"/>
  <c r="C78" i="5" s="1"/>
  <c r="C72" i="5"/>
  <c r="E72" i="5" s="1"/>
  <c r="F72" i="4"/>
  <c r="C55" i="6"/>
  <c r="E55" i="6" s="1"/>
  <c r="F55" i="5"/>
  <c r="F22" i="4"/>
  <c r="C22" i="5"/>
  <c r="E22" i="5" s="1"/>
  <c r="F90" i="8"/>
  <c r="C90" i="9"/>
  <c r="E90" i="9" s="1"/>
  <c r="F35" i="4"/>
  <c r="C35" i="5"/>
  <c r="E35" i="5" s="1"/>
  <c r="F66" i="4"/>
  <c r="C66" i="5"/>
  <c r="E66" i="5" s="1"/>
  <c r="E19" i="4"/>
  <c r="C19" i="5" s="1"/>
  <c r="F30" i="4"/>
  <c r="C30" i="5"/>
  <c r="E30" i="5" s="1"/>
  <c r="F82" i="8"/>
  <c r="C82" i="9"/>
  <c r="E82" i="9" s="1"/>
  <c r="F38" i="4"/>
  <c r="C38" i="5"/>
  <c r="E38" i="5" s="1"/>
  <c r="F92" i="8"/>
  <c r="C92" i="9"/>
  <c r="E92" i="9" s="1"/>
  <c r="F91" i="8"/>
  <c r="C91" i="9"/>
  <c r="E91" i="9" s="1"/>
  <c r="F15" i="4"/>
  <c r="C15" i="5"/>
  <c r="E15" i="5" s="1"/>
  <c r="F58" i="4"/>
  <c r="C58" i="5"/>
  <c r="E58" i="5" s="1"/>
  <c r="F39" i="4"/>
  <c r="C39" i="5"/>
  <c r="E39" i="5" s="1"/>
  <c r="F77" i="4"/>
  <c r="C77" i="5"/>
  <c r="E77" i="5" s="1"/>
  <c r="F47" i="4"/>
  <c r="C47" i="5"/>
  <c r="E47" i="5" s="1"/>
  <c r="E70" i="4"/>
  <c r="F42" i="4"/>
  <c r="C42" i="5"/>
  <c r="E42" i="5" s="1"/>
  <c r="F75" i="4"/>
  <c r="C75" i="5"/>
  <c r="E75" i="5" s="1"/>
  <c r="F40" i="4"/>
  <c r="C40" i="5"/>
  <c r="E40" i="5" s="1"/>
  <c r="F85" i="8"/>
  <c r="C85" i="9"/>
  <c r="E85" i="9" s="1"/>
  <c r="E96" i="2"/>
  <c r="C8" i="3"/>
  <c r="F88" i="8"/>
  <c r="C88" i="9"/>
  <c r="E88" i="9" s="1"/>
  <c r="F71" i="5"/>
  <c r="C71" i="6"/>
  <c r="E71" i="6" s="1"/>
  <c r="F24" i="4"/>
  <c r="C24" i="5"/>
  <c r="E24" i="5" s="1"/>
  <c r="E9" i="4"/>
  <c r="C20" i="6"/>
  <c r="E20" i="6" s="1"/>
  <c r="F20" i="5"/>
  <c r="F64" i="4"/>
  <c r="C64" i="5"/>
  <c r="E64" i="5" s="1"/>
  <c r="F25" i="4"/>
  <c r="C25" i="5"/>
  <c r="E25" i="5" s="1"/>
  <c r="F45" i="5"/>
  <c r="C45" i="6"/>
  <c r="E45" i="6" s="1"/>
  <c r="E43" i="4"/>
  <c r="C43" i="5" s="1"/>
  <c r="F12" i="4"/>
  <c r="C12" i="5"/>
  <c r="E12" i="5" s="1"/>
  <c r="E9" i="5" s="1"/>
  <c r="F61" i="4"/>
  <c r="C61" i="5"/>
  <c r="E61" i="5" s="1"/>
  <c r="F87" i="8"/>
  <c r="C87" i="9"/>
  <c r="E87" i="9" s="1"/>
  <c r="F60" i="4"/>
  <c r="C60" i="5"/>
  <c r="E60" i="5" s="1"/>
  <c r="F28" i="4"/>
  <c r="C28" i="5"/>
  <c r="E28" i="5" s="1"/>
  <c r="C62" i="5"/>
  <c r="E62" i="5" s="1"/>
  <c r="F62" i="4"/>
  <c r="F23" i="4"/>
  <c r="C23" i="5"/>
  <c r="E23" i="5" s="1"/>
  <c r="F89" i="8"/>
  <c r="C89" i="9"/>
  <c r="E89" i="9" s="1"/>
  <c r="E69" i="3"/>
  <c r="F16" i="4"/>
  <c r="C16" i="5"/>
  <c r="E16" i="5" s="1"/>
  <c r="F18" i="4"/>
  <c r="C18" i="5"/>
  <c r="E18" i="5" s="1"/>
  <c r="C9" i="4"/>
  <c r="E8" i="3"/>
  <c r="F56" i="5"/>
  <c r="C56" i="6"/>
  <c r="E56" i="6" s="1"/>
  <c r="C41" i="9"/>
  <c r="E41" i="9" s="1"/>
  <c r="F41" i="8"/>
  <c r="F57" i="4"/>
  <c r="C57" i="5"/>
  <c r="E57" i="5" s="1"/>
  <c r="F17" i="5"/>
  <c r="C17" i="6"/>
  <c r="E17" i="6" s="1"/>
  <c r="F74" i="4"/>
  <c r="C74" i="5"/>
  <c r="E74" i="5" s="1"/>
  <c r="C10" i="6"/>
  <c r="E10" i="6" s="1"/>
  <c r="F10" i="5"/>
  <c r="F80" i="8"/>
  <c r="C80" i="9"/>
  <c r="E80" i="9" s="1"/>
  <c r="F32" i="4"/>
  <c r="C32" i="5"/>
  <c r="E32" i="5" s="1"/>
  <c r="F36" i="4"/>
  <c r="C36" i="5"/>
  <c r="E36" i="5" s="1"/>
  <c r="F93" i="8"/>
  <c r="E100" i="1"/>
  <c r="C100" i="2" s="1"/>
  <c r="F9" i="4" l="1"/>
  <c r="E70" i="5"/>
  <c r="C70" i="6" s="1"/>
  <c r="F65" i="10"/>
  <c r="C65" i="11"/>
  <c r="E65" i="11" s="1"/>
  <c r="E54" i="5"/>
  <c r="C54" i="6" s="1"/>
  <c r="F54" i="4"/>
  <c r="F19" i="4"/>
  <c r="C20" i="7"/>
  <c r="E20" i="7" s="1"/>
  <c r="F20" i="6"/>
  <c r="F22" i="5"/>
  <c r="C22" i="6"/>
  <c r="E22" i="6" s="1"/>
  <c r="F32" i="5"/>
  <c r="C32" i="6"/>
  <c r="E32" i="6" s="1"/>
  <c r="C56" i="7"/>
  <c r="E56" i="7" s="1"/>
  <c r="F56" i="6"/>
  <c r="C69" i="4"/>
  <c r="E68" i="3"/>
  <c r="C68" i="4" s="1"/>
  <c r="F28" i="5"/>
  <c r="C28" i="6"/>
  <c r="E28" i="6" s="1"/>
  <c r="F12" i="5"/>
  <c r="C12" i="6"/>
  <c r="E12" i="6" s="1"/>
  <c r="F85" i="9"/>
  <c r="C85" i="10"/>
  <c r="E85" i="10" s="1"/>
  <c r="F58" i="5"/>
  <c r="C58" i="6"/>
  <c r="E58" i="6" s="1"/>
  <c r="F38" i="5"/>
  <c r="C38" i="6"/>
  <c r="E38" i="6" s="1"/>
  <c r="F27" i="5"/>
  <c r="C27" i="6"/>
  <c r="E27" i="6" s="1"/>
  <c r="F21" i="6"/>
  <c r="C21" i="7"/>
  <c r="E21" i="7" s="1"/>
  <c r="F76" i="5"/>
  <c r="C76" i="6"/>
  <c r="E76" i="6" s="1"/>
  <c r="F25" i="5"/>
  <c r="C25" i="6"/>
  <c r="E25" i="6" s="1"/>
  <c r="F89" i="9"/>
  <c r="C89" i="10"/>
  <c r="E89" i="10" s="1"/>
  <c r="F64" i="5"/>
  <c r="C64" i="6"/>
  <c r="E64" i="6" s="1"/>
  <c r="C70" i="5"/>
  <c r="E69" i="4"/>
  <c r="F35" i="5"/>
  <c r="C35" i="6"/>
  <c r="E35" i="6" s="1"/>
  <c r="F55" i="6"/>
  <c r="C55" i="7"/>
  <c r="E55" i="7" s="1"/>
  <c r="F11" i="5"/>
  <c r="C11" i="6"/>
  <c r="E11" i="6" s="1"/>
  <c r="F26" i="5"/>
  <c r="C26" i="6"/>
  <c r="E26" i="6" s="1"/>
  <c r="F48" i="5"/>
  <c r="C48" i="6"/>
  <c r="E48" i="6" s="1"/>
  <c r="F31" i="5"/>
  <c r="C31" i="6"/>
  <c r="E31" i="6" s="1"/>
  <c r="C8" i="4"/>
  <c r="E96" i="3"/>
  <c r="F60" i="5"/>
  <c r="C60" i="6"/>
  <c r="E60" i="6" s="1"/>
  <c r="F71" i="6"/>
  <c r="C71" i="7"/>
  <c r="E71" i="7" s="1"/>
  <c r="F40" i="5"/>
  <c r="C40" i="6"/>
  <c r="E40" i="6" s="1"/>
  <c r="F47" i="5"/>
  <c r="C47" i="6"/>
  <c r="E47" i="6" s="1"/>
  <c r="F15" i="5"/>
  <c r="C15" i="6"/>
  <c r="E15" i="6" s="1"/>
  <c r="F82" i="9"/>
  <c r="C82" i="10"/>
  <c r="E82" i="10" s="1"/>
  <c r="F70" i="4"/>
  <c r="F14" i="5"/>
  <c r="C14" i="6"/>
  <c r="E14" i="6" s="1"/>
  <c r="F33" i="5"/>
  <c r="C33" i="6"/>
  <c r="E33" i="6" s="1"/>
  <c r="E43" i="5"/>
  <c r="C43" i="6" s="1"/>
  <c r="F57" i="5"/>
  <c r="C57" i="6"/>
  <c r="E57" i="6" s="1"/>
  <c r="F23" i="5"/>
  <c r="C23" i="6"/>
  <c r="E23" i="6" s="1"/>
  <c r="F45" i="6"/>
  <c r="C45" i="7"/>
  <c r="E45" i="7" s="1"/>
  <c r="F90" i="9"/>
  <c r="C90" i="10"/>
  <c r="E90" i="10" s="1"/>
  <c r="C72" i="6"/>
  <c r="E72" i="6" s="1"/>
  <c r="F72" i="5"/>
  <c r="F83" i="9"/>
  <c r="C83" i="10"/>
  <c r="E83" i="10" s="1"/>
  <c r="F63" i="5"/>
  <c r="C63" i="6"/>
  <c r="E63" i="6" s="1"/>
  <c r="C44" i="7"/>
  <c r="E44" i="7" s="1"/>
  <c r="F44" i="6"/>
  <c r="F51" i="5"/>
  <c r="C51" i="6"/>
  <c r="E51" i="6" s="1"/>
  <c r="C17" i="7"/>
  <c r="E17" i="7" s="1"/>
  <c r="F17" i="6"/>
  <c r="F80" i="9"/>
  <c r="C80" i="10"/>
  <c r="E80" i="10" s="1"/>
  <c r="C9" i="6"/>
  <c r="F18" i="5"/>
  <c r="C18" i="6"/>
  <c r="E18" i="6" s="1"/>
  <c r="F87" i="9"/>
  <c r="C87" i="10"/>
  <c r="E87" i="10" s="1"/>
  <c r="E19" i="5"/>
  <c r="C19" i="6" s="1"/>
  <c r="F88" i="9"/>
  <c r="C88" i="10"/>
  <c r="E88" i="10" s="1"/>
  <c r="F77" i="5"/>
  <c r="C77" i="6"/>
  <c r="E77" i="6" s="1"/>
  <c r="F91" i="9"/>
  <c r="C91" i="10"/>
  <c r="E91" i="10" s="1"/>
  <c r="F30" i="5"/>
  <c r="C30" i="6"/>
  <c r="E30" i="6" s="1"/>
  <c r="E52" i="5"/>
  <c r="C52" i="6" s="1"/>
  <c r="C53" i="6"/>
  <c r="E53" i="6" s="1"/>
  <c r="F53" i="5"/>
  <c r="F52" i="5" s="1"/>
  <c r="F37" i="5"/>
  <c r="C37" i="6"/>
  <c r="E37" i="6" s="1"/>
  <c r="F34" i="5"/>
  <c r="C34" i="6"/>
  <c r="E34" i="6" s="1"/>
  <c r="F81" i="9"/>
  <c r="C81" i="10"/>
  <c r="E81" i="10" s="1"/>
  <c r="F75" i="5"/>
  <c r="C75" i="6"/>
  <c r="E75" i="6" s="1"/>
  <c r="F69" i="4"/>
  <c r="F68" i="4" s="1"/>
  <c r="F29" i="5"/>
  <c r="C29" i="6"/>
  <c r="E29" i="6" s="1"/>
  <c r="F36" i="5"/>
  <c r="C36" i="6"/>
  <c r="E36" i="6" s="1"/>
  <c r="C10" i="7"/>
  <c r="E10" i="7" s="1"/>
  <c r="F10" i="6"/>
  <c r="F16" i="5"/>
  <c r="C16" i="6"/>
  <c r="E16" i="6" s="1"/>
  <c r="F61" i="5"/>
  <c r="C61" i="6"/>
  <c r="E61" i="6" s="1"/>
  <c r="C9" i="5"/>
  <c r="E8" i="4"/>
  <c r="F39" i="5"/>
  <c r="C39" i="6"/>
  <c r="E39" i="6" s="1"/>
  <c r="F92" i="9"/>
  <c r="C92" i="10"/>
  <c r="E92" i="10" s="1"/>
  <c r="C79" i="6"/>
  <c r="E79" i="6" s="1"/>
  <c r="F79" i="5"/>
  <c r="F78" i="5" s="1"/>
  <c r="E78" i="5"/>
  <c r="C78" i="6" s="1"/>
  <c r="F86" i="9"/>
  <c r="C86" i="10"/>
  <c r="E86" i="10" s="1"/>
  <c r="F49" i="5"/>
  <c r="C49" i="6"/>
  <c r="E49" i="6" s="1"/>
  <c r="F50" i="5"/>
  <c r="C50" i="6"/>
  <c r="E50" i="6" s="1"/>
  <c r="F46" i="5"/>
  <c r="C46" i="6"/>
  <c r="E46" i="6" s="1"/>
  <c r="F59" i="5"/>
  <c r="C59" i="6"/>
  <c r="E59" i="6" s="1"/>
  <c r="F93" i="10"/>
  <c r="C93" i="11"/>
  <c r="E93" i="11" s="1"/>
  <c r="F74" i="5"/>
  <c r="C74" i="6"/>
  <c r="E74" i="6" s="1"/>
  <c r="F41" i="9"/>
  <c r="C41" i="10"/>
  <c r="E41" i="10" s="1"/>
  <c r="F62" i="5"/>
  <c r="C62" i="6"/>
  <c r="E62" i="6" s="1"/>
  <c r="F24" i="5"/>
  <c r="C24" i="6"/>
  <c r="E24" i="6" s="1"/>
  <c r="E100" i="2"/>
  <c r="C100" i="3" s="1"/>
  <c r="C96" i="3"/>
  <c r="F42" i="5"/>
  <c r="C42" i="6"/>
  <c r="E42" i="6" s="1"/>
  <c r="F66" i="5"/>
  <c r="C66" i="6"/>
  <c r="E66" i="6" s="1"/>
  <c r="F73" i="5"/>
  <c r="C73" i="6"/>
  <c r="E73" i="6" s="1"/>
  <c r="C99" i="6"/>
  <c r="E99" i="6" s="1"/>
  <c r="E98" i="5"/>
  <c r="C98" i="6" s="1"/>
  <c r="F99" i="5"/>
  <c r="F98" i="5" s="1"/>
  <c r="F13" i="5"/>
  <c r="C13" i="6"/>
  <c r="E13" i="6" s="1"/>
  <c r="F94" i="9"/>
  <c r="C94" i="10"/>
  <c r="E94" i="10" s="1"/>
  <c r="F84" i="9"/>
  <c r="C84" i="10"/>
  <c r="E84" i="10" s="1"/>
  <c r="F96" i="3"/>
  <c r="F100" i="3" s="1"/>
  <c r="F19" i="5" l="1"/>
  <c r="F8" i="4"/>
  <c r="F9" i="5"/>
  <c r="E54" i="6"/>
  <c r="C54" i="7" s="1"/>
  <c r="E19" i="6"/>
  <c r="C19" i="7" s="1"/>
  <c r="F65" i="11"/>
  <c r="C65" i="12"/>
  <c r="E65" i="12" s="1"/>
  <c r="F70" i="5"/>
  <c r="F69" i="5" s="1"/>
  <c r="F68" i="5" s="1"/>
  <c r="F54" i="5"/>
  <c r="F43" i="5"/>
  <c r="F35" i="6"/>
  <c r="C35" i="7"/>
  <c r="E35" i="7" s="1"/>
  <c r="F24" i="6"/>
  <c r="C24" i="7"/>
  <c r="E24" i="7" s="1"/>
  <c r="F93" i="11"/>
  <c r="C93" i="12"/>
  <c r="E93" i="12" s="1"/>
  <c r="F92" i="10"/>
  <c r="C92" i="11"/>
  <c r="E92" i="11" s="1"/>
  <c r="F16" i="6"/>
  <c r="C16" i="7"/>
  <c r="E16" i="7" s="1"/>
  <c r="F29" i="6"/>
  <c r="C29" i="7"/>
  <c r="E29" i="7" s="1"/>
  <c r="F34" i="6"/>
  <c r="C34" i="7"/>
  <c r="E34" i="7" s="1"/>
  <c r="F87" i="10"/>
  <c r="C87" i="11"/>
  <c r="E87" i="11" s="1"/>
  <c r="F33" i="6"/>
  <c r="C33" i="7"/>
  <c r="E33" i="7" s="1"/>
  <c r="F60" i="6"/>
  <c r="C60" i="7"/>
  <c r="E60" i="7" s="1"/>
  <c r="F26" i="6"/>
  <c r="C26" i="7"/>
  <c r="E26" i="7" s="1"/>
  <c r="F50" i="6"/>
  <c r="C50" i="7"/>
  <c r="E50" i="7" s="1"/>
  <c r="F30" i="6"/>
  <c r="C30" i="7"/>
  <c r="E30" i="7" s="1"/>
  <c r="F15" i="6"/>
  <c r="C15" i="7"/>
  <c r="E15" i="7" s="1"/>
  <c r="F49" i="6"/>
  <c r="C49" i="7"/>
  <c r="E49" i="7" s="1"/>
  <c r="F91" i="10"/>
  <c r="C91" i="11"/>
  <c r="E91" i="11" s="1"/>
  <c r="F17" i="7"/>
  <c r="C17" i="8"/>
  <c r="E17" i="8" s="1"/>
  <c r="F83" i="10"/>
  <c r="C83" i="11"/>
  <c r="E83" i="11" s="1"/>
  <c r="F45" i="7"/>
  <c r="C45" i="8"/>
  <c r="E45" i="8" s="1"/>
  <c r="F47" i="6"/>
  <c r="C47" i="7"/>
  <c r="E47" i="7" s="1"/>
  <c r="E68" i="4"/>
  <c r="C68" i="5" s="1"/>
  <c r="C69" i="5"/>
  <c r="F76" i="6"/>
  <c r="C76" i="7"/>
  <c r="E76" i="7" s="1"/>
  <c r="F58" i="6"/>
  <c r="C58" i="7"/>
  <c r="E58" i="7" s="1"/>
  <c r="F73" i="6"/>
  <c r="C73" i="7"/>
  <c r="E73" i="7" s="1"/>
  <c r="F63" i="6"/>
  <c r="C63" i="7"/>
  <c r="E63" i="7" s="1"/>
  <c r="F25" i="6"/>
  <c r="C25" i="7"/>
  <c r="E25" i="7" s="1"/>
  <c r="F66" i="6"/>
  <c r="C66" i="7"/>
  <c r="E66" i="7" s="1"/>
  <c r="F37" i="6"/>
  <c r="C37" i="7"/>
  <c r="E37" i="7" s="1"/>
  <c r="F18" i="6"/>
  <c r="C18" i="7"/>
  <c r="E18" i="7" s="1"/>
  <c r="F51" i="6"/>
  <c r="C51" i="7"/>
  <c r="E51" i="7" s="1"/>
  <c r="F14" i="6"/>
  <c r="C14" i="7"/>
  <c r="E14" i="7" s="1"/>
  <c r="E100" i="3"/>
  <c r="C100" i="4" s="1"/>
  <c r="C96" i="4"/>
  <c r="F11" i="6"/>
  <c r="C11" i="7"/>
  <c r="E11" i="7" s="1"/>
  <c r="F28" i="6"/>
  <c r="C28" i="7"/>
  <c r="E28" i="7" s="1"/>
  <c r="F13" i="6"/>
  <c r="C13" i="7"/>
  <c r="E13" i="7" s="1"/>
  <c r="F59" i="6"/>
  <c r="C59" i="7"/>
  <c r="E59" i="7" s="1"/>
  <c r="F86" i="10"/>
  <c r="C86" i="11"/>
  <c r="E86" i="11" s="1"/>
  <c r="E9" i="6"/>
  <c r="F75" i="6"/>
  <c r="C75" i="7"/>
  <c r="E75" i="7" s="1"/>
  <c r="F77" i="6"/>
  <c r="C77" i="7"/>
  <c r="E77" i="7" s="1"/>
  <c r="F23" i="6"/>
  <c r="C23" i="7"/>
  <c r="E23" i="7" s="1"/>
  <c r="F40" i="6"/>
  <c r="C40" i="7"/>
  <c r="E40" i="7" s="1"/>
  <c r="F64" i="6"/>
  <c r="C64" i="7"/>
  <c r="E64" i="7" s="1"/>
  <c r="F21" i="7"/>
  <c r="C21" i="8"/>
  <c r="E21" i="8" s="1"/>
  <c r="F85" i="10"/>
  <c r="C85" i="11"/>
  <c r="E85" i="11" s="1"/>
  <c r="C20" i="8"/>
  <c r="E20" i="8" s="1"/>
  <c r="F20" i="7"/>
  <c r="F94" i="10"/>
  <c r="C94" i="11"/>
  <c r="E94" i="11" s="1"/>
  <c r="F39" i="6"/>
  <c r="C39" i="7"/>
  <c r="E39" i="7" s="1"/>
  <c r="F42" i="6"/>
  <c r="C42" i="7"/>
  <c r="E42" i="7" s="1"/>
  <c r="F41" i="10"/>
  <c r="C41" i="11"/>
  <c r="E41" i="11" s="1"/>
  <c r="F96" i="4"/>
  <c r="F100" i="4" s="1"/>
  <c r="C8" i="5"/>
  <c r="E96" i="4"/>
  <c r="C10" i="8"/>
  <c r="E10" i="8" s="1"/>
  <c r="F10" i="7"/>
  <c r="E8" i="5"/>
  <c r="C72" i="7"/>
  <c r="E72" i="7" s="1"/>
  <c r="F72" i="6"/>
  <c r="F31" i="6"/>
  <c r="C31" i="7"/>
  <c r="E31" i="7" s="1"/>
  <c r="F56" i="7"/>
  <c r="C56" i="8"/>
  <c r="E56" i="8" s="1"/>
  <c r="F22" i="6"/>
  <c r="C22" i="7"/>
  <c r="E22" i="7" s="1"/>
  <c r="F46" i="6"/>
  <c r="C46" i="7"/>
  <c r="E46" i="7" s="1"/>
  <c r="F36" i="6"/>
  <c r="C36" i="7"/>
  <c r="E36" i="7" s="1"/>
  <c r="C53" i="7"/>
  <c r="E53" i="7" s="1"/>
  <c r="E52" i="6"/>
  <c r="C52" i="7" s="1"/>
  <c r="F53" i="6"/>
  <c r="F52" i="6" s="1"/>
  <c r="F88" i="10"/>
  <c r="C88" i="11"/>
  <c r="E88" i="11" s="1"/>
  <c r="E43" i="6"/>
  <c r="C43" i="7" s="1"/>
  <c r="F90" i="10"/>
  <c r="C90" i="11"/>
  <c r="E90" i="11" s="1"/>
  <c r="F57" i="6"/>
  <c r="C57" i="7"/>
  <c r="E57" i="7" s="1"/>
  <c r="F82" i="10"/>
  <c r="C82" i="11"/>
  <c r="E82" i="11" s="1"/>
  <c r="E70" i="6"/>
  <c r="C55" i="8"/>
  <c r="E55" i="8" s="1"/>
  <c r="F55" i="7"/>
  <c r="F89" i="10"/>
  <c r="C89" i="11"/>
  <c r="E89" i="11" s="1"/>
  <c r="F27" i="6"/>
  <c r="C27" i="7"/>
  <c r="E27" i="7" s="1"/>
  <c r="F12" i="6"/>
  <c r="C12" i="7"/>
  <c r="E12" i="7" s="1"/>
  <c r="F32" i="6"/>
  <c r="C32" i="7"/>
  <c r="E32" i="7" s="1"/>
  <c r="E69" i="5"/>
  <c r="C79" i="7"/>
  <c r="E79" i="7" s="1"/>
  <c r="F79" i="6"/>
  <c r="F78" i="6" s="1"/>
  <c r="E78" i="6"/>
  <c r="C78" i="7" s="1"/>
  <c r="F38" i="6"/>
  <c r="C38" i="7"/>
  <c r="E38" i="7" s="1"/>
  <c r="F62" i="6"/>
  <c r="C62" i="7"/>
  <c r="E62" i="7" s="1"/>
  <c r="F84" i="10"/>
  <c r="C84" i="11"/>
  <c r="E84" i="11" s="1"/>
  <c r="C99" i="7"/>
  <c r="E99" i="7" s="1"/>
  <c r="F99" i="6"/>
  <c r="F98" i="6" s="1"/>
  <c r="E98" i="6"/>
  <c r="C98" i="7" s="1"/>
  <c r="F74" i="6"/>
  <c r="C74" i="7"/>
  <c r="E74" i="7" s="1"/>
  <c r="F61" i="6"/>
  <c r="C61" i="7"/>
  <c r="E61" i="7" s="1"/>
  <c r="F81" i="10"/>
  <c r="C81" i="11"/>
  <c r="E81" i="11" s="1"/>
  <c r="F80" i="10"/>
  <c r="C80" i="11"/>
  <c r="E80" i="11" s="1"/>
  <c r="F44" i="7"/>
  <c r="C44" i="8"/>
  <c r="E44" i="8" s="1"/>
  <c r="C71" i="8"/>
  <c r="E71" i="8" s="1"/>
  <c r="F71" i="7"/>
  <c r="F48" i="6"/>
  <c r="C48" i="7"/>
  <c r="E48" i="7" s="1"/>
  <c r="F19" i="6" l="1"/>
  <c r="E43" i="7"/>
  <c r="C43" i="8" s="1"/>
  <c r="F43" i="6"/>
  <c r="E70" i="7"/>
  <c r="E9" i="7"/>
  <c r="C9" i="8" s="1"/>
  <c r="F65" i="12"/>
  <c r="F9" i="6"/>
  <c r="F54" i="6"/>
  <c r="F8" i="5"/>
  <c r="F96" i="5" s="1"/>
  <c r="F100" i="5" s="1"/>
  <c r="F22" i="7"/>
  <c r="C22" i="8"/>
  <c r="E22" i="8" s="1"/>
  <c r="C8" i="6"/>
  <c r="E96" i="5"/>
  <c r="F28" i="7"/>
  <c r="C28" i="8"/>
  <c r="E28" i="8" s="1"/>
  <c r="F51" i="7"/>
  <c r="C51" i="8"/>
  <c r="E51" i="8" s="1"/>
  <c r="F58" i="7"/>
  <c r="C58" i="8"/>
  <c r="E58" i="8" s="1"/>
  <c r="F45" i="8"/>
  <c r="C45" i="9"/>
  <c r="E45" i="9" s="1"/>
  <c r="F49" i="7"/>
  <c r="C49" i="8"/>
  <c r="E49" i="8" s="1"/>
  <c r="F26" i="7"/>
  <c r="C26" i="8"/>
  <c r="E26" i="8" s="1"/>
  <c r="F34" i="7"/>
  <c r="C34" i="8"/>
  <c r="E34" i="8" s="1"/>
  <c r="F93" i="12"/>
  <c r="C70" i="8"/>
  <c r="F61" i="7"/>
  <c r="C61" i="8"/>
  <c r="E61" i="8" s="1"/>
  <c r="F57" i="7"/>
  <c r="C57" i="8"/>
  <c r="E57" i="8" s="1"/>
  <c r="F56" i="8"/>
  <c r="C56" i="9"/>
  <c r="E56" i="9" s="1"/>
  <c r="F42" i="7"/>
  <c r="C42" i="8"/>
  <c r="E42" i="8" s="1"/>
  <c r="C20" i="9"/>
  <c r="E20" i="9" s="1"/>
  <c r="F20" i="8"/>
  <c r="F40" i="7"/>
  <c r="C40" i="8"/>
  <c r="E40" i="8" s="1"/>
  <c r="C9" i="7"/>
  <c r="E8" i="6"/>
  <c r="F25" i="7"/>
  <c r="C25" i="8"/>
  <c r="E25" i="8" s="1"/>
  <c r="F82" i="11"/>
  <c r="C82" i="12"/>
  <c r="E82" i="12" s="1"/>
  <c r="F75" i="7"/>
  <c r="C75" i="8"/>
  <c r="E75" i="8" s="1"/>
  <c r="F86" i="11"/>
  <c r="C86" i="12"/>
  <c r="E86" i="12" s="1"/>
  <c r="F11" i="7"/>
  <c r="C11" i="8"/>
  <c r="E11" i="8" s="1"/>
  <c r="F18" i="7"/>
  <c r="C18" i="8"/>
  <c r="E18" i="8" s="1"/>
  <c r="F76" i="7"/>
  <c r="C76" i="8"/>
  <c r="E76" i="8" s="1"/>
  <c r="F83" i="11"/>
  <c r="C83" i="12"/>
  <c r="E83" i="12" s="1"/>
  <c r="F15" i="7"/>
  <c r="C15" i="8"/>
  <c r="E15" i="8" s="1"/>
  <c r="F60" i="7"/>
  <c r="C60" i="8"/>
  <c r="E60" i="8" s="1"/>
  <c r="F29" i="7"/>
  <c r="C29" i="8"/>
  <c r="E29" i="8" s="1"/>
  <c r="F24" i="7"/>
  <c r="C24" i="8"/>
  <c r="E24" i="8" s="1"/>
  <c r="F27" i="7"/>
  <c r="C27" i="8"/>
  <c r="E27" i="8" s="1"/>
  <c r="E19" i="7"/>
  <c r="C19" i="8" s="1"/>
  <c r="F71" i="8"/>
  <c r="C71" i="9"/>
  <c r="E71" i="9" s="1"/>
  <c r="C44" i="9"/>
  <c r="E44" i="9" s="1"/>
  <c r="F44" i="8"/>
  <c r="F62" i="7"/>
  <c r="C62" i="8"/>
  <c r="E62" i="8" s="1"/>
  <c r="F90" i="11"/>
  <c r="C90" i="12"/>
  <c r="E90" i="12" s="1"/>
  <c r="F36" i="7"/>
  <c r="C36" i="8"/>
  <c r="E36" i="8" s="1"/>
  <c r="F31" i="7"/>
  <c r="C31" i="8"/>
  <c r="E31" i="8" s="1"/>
  <c r="F10" i="8"/>
  <c r="C10" i="9"/>
  <c r="E10" i="9" s="1"/>
  <c r="F39" i="7"/>
  <c r="C39" i="8"/>
  <c r="E39" i="8" s="1"/>
  <c r="F85" i="11"/>
  <c r="C85" i="12"/>
  <c r="E85" i="12" s="1"/>
  <c r="F23" i="7"/>
  <c r="C23" i="8"/>
  <c r="E23" i="8" s="1"/>
  <c r="F63" i="7"/>
  <c r="C63" i="8"/>
  <c r="E63" i="8" s="1"/>
  <c r="F81" i="11"/>
  <c r="C81" i="12"/>
  <c r="E81" i="12" s="1"/>
  <c r="C99" i="8"/>
  <c r="E99" i="8" s="1"/>
  <c r="F99" i="7"/>
  <c r="F98" i="7" s="1"/>
  <c r="E98" i="7"/>
  <c r="C98" i="8" s="1"/>
  <c r="F84" i="11"/>
  <c r="C84" i="12"/>
  <c r="E84" i="12" s="1"/>
  <c r="E52" i="7"/>
  <c r="C52" i="8" s="1"/>
  <c r="C53" i="8"/>
  <c r="E53" i="8" s="1"/>
  <c r="F53" i="7"/>
  <c r="F52" i="7" s="1"/>
  <c r="F32" i="7"/>
  <c r="C32" i="8"/>
  <c r="E32" i="8" s="1"/>
  <c r="F74" i="7"/>
  <c r="C74" i="8"/>
  <c r="E74" i="8" s="1"/>
  <c r="E54" i="7"/>
  <c r="C54" i="8" s="1"/>
  <c r="E100" i="4"/>
  <c r="C100" i="5" s="1"/>
  <c r="C96" i="5"/>
  <c r="F59" i="7"/>
  <c r="C59" i="8"/>
  <c r="E59" i="8" s="1"/>
  <c r="F37" i="7"/>
  <c r="C37" i="8"/>
  <c r="E37" i="8" s="1"/>
  <c r="F17" i="8"/>
  <c r="C17" i="9"/>
  <c r="E17" i="9" s="1"/>
  <c r="F30" i="7"/>
  <c r="C30" i="8"/>
  <c r="E30" i="8" s="1"/>
  <c r="F33" i="7"/>
  <c r="C33" i="8"/>
  <c r="E33" i="8" s="1"/>
  <c r="F16" i="7"/>
  <c r="C16" i="8"/>
  <c r="E16" i="8" s="1"/>
  <c r="F35" i="7"/>
  <c r="C35" i="8"/>
  <c r="E35" i="8" s="1"/>
  <c r="F64" i="7"/>
  <c r="C64" i="8"/>
  <c r="E64" i="8" s="1"/>
  <c r="C79" i="8"/>
  <c r="E79" i="8" s="1"/>
  <c r="F79" i="7"/>
  <c r="F78" i="7" s="1"/>
  <c r="E78" i="7"/>
  <c r="C78" i="8" s="1"/>
  <c r="F48" i="7"/>
  <c r="C48" i="8"/>
  <c r="E48" i="8" s="1"/>
  <c r="F38" i="7"/>
  <c r="C38" i="8"/>
  <c r="E38" i="8" s="1"/>
  <c r="C55" i="9"/>
  <c r="E55" i="9" s="1"/>
  <c r="F55" i="8"/>
  <c r="C46" i="8"/>
  <c r="E46" i="8" s="1"/>
  <c r="F46" i="7"/>
  <c r="F70" i="6"/>
  <c r="F69" i="6" s="1"/>
  <c r="F68" i="6" s="1"/>
  <c r="F94" i="11"/>
  <c r="C94" i="12"/>
  <c r="E94" i="12" s="1"/>
  <c r="F21" i="8"/>
  <c r="C21" i="9"/>
  <c r="E21" i="9" s="1"/>
  <c r="F77" i="7"/>
  <c r="C77" i="8"/>
  <c r="E77" i="8" s="1"/>
  <c r="F73" i="7"/>
  <c r="C73" i="8"/>
  <c r="E73" i="8" s="1"/>
  <c r="F41" i="11"/>
  <c r="C41" i="12"/>
  <c r="E41" i="12" s="1"/>
  <c r="F66" i="7"/>
  <c r="C66" i="8"/>
  <c r="E66" i="8" s="1"/>
  <c r="F89" i="11"/>
  <c r="C89" i="12"/>
  <c r="E89" i="12" s="1"/>
  <c r="C69" i="6"/>
  <c r="E68" i="5"/>
  <c r="C68" i="6" s="1"/>
  <c r="F80" i="11"/>
  <c r="C80" i="12"/>
  <c r="E80" i="12" s="1"/>
  <c r="F12" i="7"/>
  <c r="C12" i="8"/>
  <c r="E12" i="8" s="1"/>
  <c r="C70" i="7"/>
  <c r="E69" i="6"/>
  <c r="F88" i="11"/>
  <c r="C88" i="12"/>
  <c r="E88" i="12" s="1"/>
  <c r="F72" i="7"/>
  <c r="C72" i="8"/>
  <c r="E72" i="8" s="1"/>
  <c r="F13" i="7"/>
  <c r="C13" i="8"/>
  <c r="E13" i="8" s="1"/>
  <c r="F14" i="7"/>
  <c r="C14" i="8"/>
  <c r="E14" i="8" s="1"/>
  <c r="F47" i="7"/>
  <c r="C47" i="8"/>
  <c r="E47" i="8" s="1"/>
  <c r="F91" i="11"/>
  <c r="C91" i="12"/>
  <c r="E91" i="12" s="1"/>
  <c r="F50" i="7"/>
  <c r="C50" i="8"/>
  <c r="E50" i="8" s="1"/>
  <c r="F87" i="11"/>
  <c r="C87" i="12"/>
  <c r="E87" i="12" s="1"/>
  <c r="F92" i="11"/>
  <c r="C92" i="12"/>
  <c r="E92" i="12" s="1"/>
  <c r="E9" i="8" l="1"/>
  <c r="C9" i="9" s="1"/>
  <c r="F9" i="7"/>
  <c r="F70" i="7"/>
  <c r="F8" i="6"/>
  <c r="F54" i="7"/>
  <c r="F19" i="7"/>
  <c r="F88" i="12"/>
  <c r="F10" i="9"/>
  <c r="C10" i="10"/>
  <c r="E10" i="10" s="1"/>
  <c r="F60" i="8"/>
  <c r="C60" i="9"/>
  <c r="E60" i="9" s="1"/>
  <c r="F45" i="9"/>
  <c r="C45" i="10"/>
  <c r="E45" i="10" s="1"/>
  <c r="F73" i="8"/>
  <c r="C73" i="9"/>
  <c r="E73" i="9" s="1"/>
  <c r="F48" i="8"/>
  <c r="C48" i="9"/>
  <c r="E48" i="9" s="1"/>
  <c r="F74" i="8"/>
  <c r="C74" i="9"/>
  <c r="E74" i="9" s="1"/>
  <c r="F23" i="8"/>
  <c r="C23" i="9"/>
  <c r="E23" i="9" s="1"/>
  <c r="F62" i="8"/>
  <c r="C62" i="9"/>
  <c r="E62" i="9" s="1"/>
  <c r="C96" i="6"/>
  <c r="E100" i="5"/>
  <c r="C100" i="6" s="1"/>
  <c r="F94" i="12"/>
  <c r="F75" i="8"/>
  <c r="C75" i="9"/>
  <c r="E75" i="9" s="1"/>
  <c r="E68" i="6"/>
  <c r="C68" i="7" s="1"/>
  <c r="C69" i="7"/>
  <c r="F43" i="7"/>
  <c r="F16" i="8"/>
  <c r="C16" i="9"/>
  <c r="E16" i="9" s="1"/>
  <c r="F31" i="8"/>
  <c r="C31" i="9"/>
  <c r="E31" i="9" s="1"/>
  <c r="F27" i="8"/>
  <c r="C27" i="9"/>
  <c r="E27" i="9" s="1"/>
  <c r="F15" i="8"/>
  <c r="C15" i="9"/>
  <c r="E15" i="9" s="1"/>
  <c r="C11" i="9"/>
  <c r="E11" i="9" s="1"/>
  <c r="F11" i="8"/>
  <c r="F82" i="12"/>
  <c r="F57" i="8"/>
  <c r="C57" i="9"/>
  <c r="E57" i="9" s="1"/>
  <c r="F34" i="8"/>
  <c r="C34" i="9"/>
  <c r="E34" i="9" s="1"/>
  <c r="F58" i="8"/>
  <c r="C58" i="9"/>
  <c r="E58" i="9" s="1"/>
  <c r="F71" i="9"/>
  <c r="C71" i="10"/>
  <c r="E71" i="10" s="1"/>
  <c r="C17" i="10"/>
  <c r="E17" i="10" s="1"/>
  <c r="F17" i="9"/>
  <c r="F87" i="12"/>
  <c r="F14" i="8"/>
  <c r="C14" i="9"/>
  <c r="E14" i="9" s="1"/>
  <c r="F89" i="12"/>
  <c r="F37" i="8"/>
  <c r="C37" i="9"/>
  <c r="E37" i="9" s="1"/>
  <c r="F77" i="8"/>
  <c r="C77" i="9"/>
  <c r="E77" i="9" s="1"/>
  <c r="F46" i="8"/>
  <c r="C46" i="9"/>
  <c r="E46" i="9" s="1"/>
  <c r="F32" i="8"/>
  <c r="C32" i="9"/>
  <c r="E32" i="9" s="1"/>
  <c r="F85" i="12"/>
  <c r="E19" i="8"/>
  <c r="C19" i="9" s="1"/>
  <c r="F47" i="8"/>
  <c r="C47" i="9"/>
  <c r="E47" i="9" s="1"/>
  <c r="F35" i="8"/>
  <c r="C35" i="9"/>
  <c r="E35" i="9" s="1"/>
  <c r="F18" i="8"/>
  <c r="C18" i="9"/>
  <c r="E18" i="9" s="1"/>
  <c r="F69" i="7"/>
  <c r="F68" i="7" s="1"/>
  <c r="E43" i="8"/>
  <c r="C43" i="9" s="1"/>
  <c r="F83" i="12"/>
  <c r="F86" i="12"/>
  <c r="F25" i="8"/>
  <c r="C25" i="9"/>
  <c r="E25" i="9" s="1"/>
  <c r="C20" i="10"/>
  <c r="E20" i="10" s="1"/>
  <c r="F20" i="9"/>
  <c r="F61" i="8"/>
  <c r="C61" i="9"/>
  <c r="E61" i="9" s="1"/>
  <c r="F26" i="8"/>
  <c r="C26" i="9"/>
  <c r="E26" i="9" s="1"/>
  <c r="F51" i="8"/>
  <c r="C51" i="9"/>
  <c r="E51" i="9" s="1"/>
  <c r="F22" i="8"/>
  <c r="C22" i="9"/>
  <c r="E22" i="9" s="1"/>
  <c r="F41" i="12"/>
  <c r="F63" i="8"/>
  <c r="C63" i="9"/>
  <c r="E63" i="9" s="1"/>
  <c r="F92" i="12"/>
  <c r="F40" i="8"/>
  <c r="C40" i="9"/>
  <c r="E40" i="9" s="1"/>
  <c r="F50" i="8"/>
  <c r="C50" i="9"/>
  <c r="E50" i="9" s="1"/>
  <c r="F12" i="8"/>
  <c r="C12" i="9"/>
  <c r="E12" i="9" s="1"/>
  <c r="F33" i="8"/>
  <c r="C33" i="9"/>
  <c r="E33" i="9" s="1"/>
  <c r="C99" i="9"/>
  <c r="E99" i="9" s="1"/>
  <c r="F99" i="8"/>
  <c r="F98" i="8" s="1"/>
  <c r="E98" i="8"/>
  <c r="C98" i="9" s="1"/>
  <c r="F36" i="8"/>
  <c r="C36" i="9"/>
  <c r="E36" i="9" s="1"/>
  <c r="F66" i="8"/>
  <c r="C66" i="9"/>
  <c r="E66" i="9" s="1"/>
  <c r="F21" i="9"/>
  <c r="C21" i="10"/>
  <c r="E21" i="10" s="1"/>
  <c r="C79" i="9"/>
  <c r="E79" i="9" s="1"/>
  <c r="F79" i="8"/>
  <c r="F78" i="8" s="1"/>
  <c r="E78" i="8"/>
  <c r="F81" i="12"/>
  <c r="F39" i="8"/>
  <c r="C39" i="9"/>
  <c r="E39" i="9" s="1"/>
  <c r="C44" i="10"/>
  <c r="E44" i="10" s="1"/>
  <c r="F44" i="9"/>
  <c r="F42" i="8"/>
  <c r="C42" i="9"/>
  <c r="E42" i="9" s="1"/>
  <c r="F38" i="8"/>
  <c r="C38" i="9"/>
  <c r="E38" i="9" s="1"/>
  <c r="F84" i="12"/>
  <c r="F56" i="9"/>
  <c r="C56" i="10"/>
  <c r="E56" i="10" s="1"/>
  <c r="F13" i="8"/>
  <c r="C13" i="9"/>
  <c r="E13" i="9" s="1"/>
  <c r="E54" i="8"/>
  <c r="C54" i="9" s="1"/>
  <c r="F59" i="8"/>
  <c r="C59" i="9"/>
  <c r="E59" i="9" s="1"/>
  <c r="F24" i="8"/>
  <c r="C24" i="9"/>
  <c r="E24" i="9" s="1"/>
  <c r="F91" i="12"/>
  <c r="F72" i="8"/>
  <c r="C72" i="9"/>
  <c r="E72" i="9" s="1"/>
  <c r="F80" i="12"/>
  <c r="C55" i="10"/>
  <c r="E55" i="10" s="1"/>
  <c r="F55" i="9"/>
  <c r="F64" i="8"/>
  <c r="C64" i="9"/>
  <c r="E64" i="9" s="1"/>
  <c r="F30" i="8"/>
  <c r="C30" i="9"/>
  <c r="E30" i="9" s="1"/>
  <c r="C53" i="9"/>
  <c r="E53" i="9" s="1"/>
  <c r="F53" i="8"/>
  <c r="F52" i="8" s="1"/>
  <c r="E52" i="8"/>
  <c r="C52" i="9" s="1"/>
  <c r="F90" i="12"/>
  <c r="E70" i="8"/>
  <c r="C70" i="9" s="1"/>
  <c r="F29" i="8"/>
  <c r="C29" i="9"/>
  <c r="E29" i="9" s="1"/>
  <c r="F76" i="8"/>
  <c r="C76" i="9"/>
  <c r="E76" i="9" s="1"/>
  <c r="E8" i="7"/>
  <c r="C8" i="7"/>
  <c r="E96" i="6"/>
  <c r="E69" i="7"/>
  <c r="F49" i="8"/>
  <c r="C49" i="9"/>
  <c r="E49" i="9" s="1"/>
  <c r="F28" i="8"/>
  <c r="C28" i="9"/>
  <c r="E28" i="9" s="1"/>
  <c r="F96" i="6"/>
  <c r="F100" i="6" s="1"/>
  <c r="E19" i="9" l="1"/>
  <c r="C19" i="10" s="1"/>
  <c r="F8" i="7"/>
  <c r="F96" i="7" s="1"/>
  <c r="F100" i="7" s="1"/>
  <c r="F43" i="8"/>
  <c r="F19" i="8"/>
  <c r="E54" i="9"/>
  <c r="C54" i="10" s="1"/>
  <c r="E43" i="9"/>
  <c r="C43" i="10" s="1"/>
  <c r="F54" i="8"/>
  <c r="F70" i="8"/>
  <c r="F69" i="8" s="1"/>
  <c r="F68" i="8" s="1"/>
  <c r="E68" i="7"/>
  <c r="C68" i="8" s="1"/>
  <c r="C69" i="8"/>
  <c r="F64" i="9"/>
  <c r="C64" i="10"/>
  <c r="E64" i="10" s="1"/>
  <c r="F13" i="9"/>
  <c r="C13" i="10"/>
  <c r="E13" i="10" s="1"/>
  <c r="F38" i="9"/>
  <c r="C38" i="10"/>
  <c r="E38" i="10" s="1"/>
  <c r="F33" i="9"/>
  <c r="C33" i="10"/>
  <c r="E33" i="10" s="1"/>
  <c r="F77" i="9"/>
  <c r="C77" i="10"/>
  <c r="E77" i="10" s="1"/>
  <c r="F58" i="9"/>
  <c r="C58" i="10"/>
  <c r="E58" i="10" s="1"/>
  <c r="F74" i="9"/>
  <c r="C74" i="10"/>
  <c r="E74" i="10" s="1"/>
  <c r="F60" i="9"/>
  <c r="C60" i="10"/>
  <c r="E60" i="10" s="1"/>
  <c r="F72" i="9"/>
  <c r="C72" i="10"/>
  <c r="E72" i="10" s="1"/>
  <c r="E100" i="6"/>
  <c r="C100" i="7" s="1"/>
  <c r="C96" i="7"/>
  <c r="F51" i="9"/>
  <c r="C51" i="10"/>
  <c r="E51" i="10" s="1"/>
  <c r="F20" i="10"/>
  <c r="C20" i="11"/>
  <c r="E20" i="11" s="1"/>
  <c r="F9" i="8"/>
  <c r="F16" i="9"/>
  <c r="C16" i="10"/>
  <c r="E16" i="10" s="1"/>
  <c r="F12" i="9"/>
  <c r="C12" i="10"/>
  <c r="E12" i="10" s="1"/>
  <c r="F25" i="9"/>
  <c r="C25" i="10"/>
  <c r="E25" i="10" s="1"/>
  <c r="F18" i="9"/>
  <c r="C18" i="10"/>
  <c r="E18" i="10" s="1"/>
  <c r="F37" i="9"/>
  <c r="C37" i="10"/>
  <c r="E37" i="10" s="1"/>
  <c r="F34" i="9"/>
  <c r="C34" i="10"/>
  <c r="E34" i="10" s="1"/>
  <c r="C11" i="10"/>
  <c r="E11" i="10" s="1"/>
  <c r="F11" i="9"/>
  <c r="F48" i="9"/>
  <c r="C48" i="10"/>
  <c r="E48" i="10" s="1"/>
  <c r="E9" i="9"/>
  <c r="C99" i="10"/>
  <c r="E99" i="10" s="1"/>
  <c r="F99" i="9"/>
  <c r="F98" i="9" s="1"/>
  <c r="E98" i="9"/>
  <c r="C98" i="10" s="1"/>
  <c r="F56" i="10"/>
  <c r="C56" i="11"/>
  <c r="E56" i="11" s="1"/>
  <c r="F24" i="9"/>
  <c r="C24" i="10"/>
  <c r="E24" i="10" s="1"/>
  <c r="E69" i="8"/>
  <c r="C78" i="9"/>
  <c r="F36" i="9"/>
  <c r="C36" i="10"/>
  <c r="E36" i="10" s="1"/>
  <c r="F63" i="9"/>
  <c r="C63" i="10"/>
  <c r="E63" i="10" s="1"/>
  <c r="F26" i="9"/>
  <c r="C26" i="10"/>
  <c r="E26" i="10" s="1"/>
  <c r="C15" i="10"/>
  <c r="E15" i="10" s="1"/>
  <c r="F15" i="9"/>
  <c r="F10" i="10"/>
  <c r="C10" i="11"/>
  <c r="E10" i="11" s="1"/>
  <c r="F39" i="9"/>
  <c r="C39" i="10"/>
  <c r="E39" i="10" s="1"/>
  <c r="F42" i="9"/>
  <c r="C42" i="10"/>
  <c r="E42" i="10" s="1"/>
  <c r="C8" i="8"/>
  <c r="E96" i="7"/>
  <c r="F76" i="9"/>
  <c r="C76" i="10"/>
  <c r="E76" i="10" s="1"/>
  <c r="C55" i="11"/>
  <c r="E55" i="11" s="1"/>
  <c r="F55" i="10"/>
  <c r="F50" i="9"/>
  <c r="C50" i="10"/>
  <c r="E50" i="10" s="1"/>
  <c r="F35" i="9"/>
  <c r="C35" i="10"/>
  <c r="E35" i="10" s="1"/>
  <c r="F32" i="9"/>
  <c r="C32" i="10"/>
  <c r="E32" i="10" s="1"/>
  <c r="C17" i="11"/>
  <c r="E17" i="11" s="1"/>
  <c r="F17" i="10"/>
  <c r="F57" i="9"/>
  <c r="C57" i="10"/>
  <c r="E57" i="10" s="1"/>
  <c r="F62" i="9"/>
  <c r="C62" i="10"/>
  <c r="E62" i="10" s="1"/>
  <c r="F73" i="9"/>
  <c r="C73" i="10"/>
  <c r="E73" i="10" s="1"/>
  <c r="F21" i="10"/>
  <c r="C21" i="11"/>
  <c r="E21" i="11" s="1"/>
  <c r="C53" i="10"/>
  <c r="E53" i="10" s="1"/>
  <c r="F53" i="9"/>
  <c r="F52" i="9" s="1"/>
  <c r="E52" i="9"/>
  <c r="C52" i="10" s="1"/>
  <c r="F59" i="9"/>
  <c r="C59" i="10"/>
  <c r="E59" i="10" s="1"/>
  <c r="C79" i="10"/>
  <c r="E79" i="10" s="1"/>
  <c r="F79" i="9"/>
  <c r="F78" i="9" s="1"/>
  <c r="E78" i="9"/>
  <c r="C78" i="10" s="1"/>
  <c r="F61" i="9"/>
  <c r="C61" i="10"/>
  <c r="E61" i="10" s="1"/>
  <c r="E70" i="9"/>
  <c r="F27" i="9"/>
  <c r="C27" i="10"/>
  <c r="E27" i="10" s="1"/>
  <c r="F22" i="9"/>
  <c r="C22" i="10"/>
  <c r="E22" i="10" s="1"/>
  <c r="F31" i="9"/>
  <c r="C31" i="10"/>
  <c r="E31" i="10" s="1"/>
  <c r="F66" i="9"/>
  <c r="C66" i="10"/>
  <c r="E66" i="10" s="1"/>
  <c r="F28" i="9"/>
  <c r="C28" i="10"/>
  <c r="E28" i="10" s="1"/>
  <c r="F49" i="9"/>
  <c r="C49" i="10"/>
  <c r="E49" i="10" s="1"/>
  <c r="F29" i="9"/>
  <c r="C29" i="10"/>
  <c r="E29" i="10" s="1"/>
  <c r="F30" i="9"/>
  <c r="C30" i="10"/>
  <c r="E30" i="10" s="1"/>
  <c r="E8" i="8"/>
  <c r="F44" i="10"/>
  <c r="C44" i="11"/>
  <c r="E44" i="11" s="1"/>
  <c r="F40" i="9"/>
  <c r="C40" i="10"/>
  <c r="E40" i="10" s="1"/>
  <c r="F47" i="9"/>
  <c r="C47" i="10"/>
  <c r="E47" i="10" s="1"/>
  <c r="F46" i="9"/>
  <c r="C46" i="10"/>
  <c r="E46" i="10" s="1"/>
  <c r="F14" i="9"/>
  <c r="C14" i="10"/>
  <c r="E14" i="10" s="1"/>
  <c r="C71" i="11"/>
  <c r="E71" i="11" s="1"/>
  <c r="F71" i="10"/>
  <c r="F75" i="9"/>
  <c r="C75" i="10"/>
  <c r="E75" i="10" s="1"/>
  <c r="F23" i="9"/>
  <c r="C23" i="10"/>
  <c r="E23" i="10" s="1"/>
  <c r="F45" i="10"/>
  <c r="C45" i="11"/>
  <c r="E45" i="11" s="1"/>
  <c r="F70" i="9" l="1"/>
  <c r="F69" i="9" s="1"/>
  <c r="F68" i="9" s="1"/>
  <c r="E54" i="10"/>
  <c r="C54" i="11" s="1"/>
  <c r="E43" i="10"/>
  <c r="C43" i="11" s="1"/>
  <c r="F43" i="9"/>
  <c r="F19" i="9"/>
  <c r="F54" i="9"/>
  <c r="F8" i="8"/>
  <c r="F96" i="8" s="1"/>
  <c r="F100" i="8" s="1"/>
  <c r="F14" i="10"/>
  <c r="C14" i="11"/>
  <c r="E14" i="11" s="1"/>
  <c r="F49" i="10"/>
  <c r="C49" i="11"/>
  <c r="E49" i="11" s="1"/>
  <c r="F22" i="10"/>
  <c r="C22" i="11"/>
  <c r="E22" i="11" s="1"/>
  <c r="F9" i="9"/>
  <c r="F38" i="10"/>
  <c r="C38" i="11"/>
  <c r="E38" i="11" s="1"/>
  <c r="C44" i="12"/>
  <c r="E44" i="12" s="1"/>
  <c r="F44" i="11"/>
  <c r="F21" i="11"/>
  <c r="C21" i="12"/>
  <c r="E21" i="12" s="1"/>
  <c r="F42" i="10"/>
  <c r="C42" i="11"/>
  <c r="E42" i="11" s="1"/>
  <c r="F15" i="10"/>
  <c r="C15" i="11"/>
  <c r="E15" i="11" s="1"/>
  <c r="C69" i="9"/>
  <c r="E68" i="8"/>
  <c r="C68" i="9" s="1"/>
  <c r="C99" i="11"/>
  <c r="E99" i="11" s="1"/>
  <c r="F99" i="10"/>
  <c r="F98" i="10" s="1"/>
  <c r="E98" i="10"/>
  <c r="C98" i="11" s="1"/>
  <c r="F37" i="10"/>
  <c r="C37" i="11"/>
  <c r="E37" i="11" s="1"/>
  <c r="F16" i="10"/>
  <c r="C16" i="11"/>
  <c r="E16" i="11" s="1"/>
  <c r="F58" i="10"/>
  <c r="C58" i="11"/>
  <c r="E58" i="11" s="1"/>
  <c r="F46" i="10"/>
  <c r="C46" i="11"/>
  <c r="E46" i="11" s="1"/>
  <c r="C17" i="12"/>
  <c r="E17" i="12" s="1"/>
  <c r="F17" i="11"/>
  <c r="F26" i="10"/>
  <c r="C26" i="11"/>
  <c r="E26" i="11" s="1"/>
  <c r="F24" i="10"/>
  <c r="C24" i="11"/>
  <c r="E24" i="11" s="1"/>
  <c r="E8" i="9"/>
  <c r="C9" i="10"/>
  <c r="F13" i="10"/>
  <c r="C13" i="11"/>
  <c r="E13" i="11" s="1"/>
  <c r="C79" i="11"/>
  <c r="E79" i="11" s="1"/>
  <c r="F79" i="10"/>
  <c r="F78" i="10" s="1"/>
  <c r="E78" i="10"/>
  <c r="C78" i="11" s="1"/>
  <c r="F75" i="10"/>
  <c r="C75" i="11"/>
  <c r="E75" i="11" s="1"/>
  <c r="F39" i="10"/>
  <c r="C39" i="11"/>
  <c r="E39" i="11" s="1"/>
  <c r="F48" i="10"/>
  <c r="C48" i="11"/>
  <c r="E48" i="11" s="1"/>
  <c r="F18" i="10"/>
  <c r="C18" i="11"/>
  <c r="E18" i="11" s="1"/>
  <c r="F72" i="10"/>
  <c r="C72" i="11"/>
  <c r="E72" i="11" s="1"/>
  <c r="F77" i="10"/>
  <c r="C77" i="11"/>
  <c r="E77" i="11" s="1"/>
  <c r="F27" i="10"/>
  <c r="C27" i="11"/>
  <c r="E27" i="11" s="1"/>
  <c r="F73" i="10"/>
  <c r="C73" i="11"/>
  <c r="E73" i="11" s="1"/>
  <c r="F47" i="10"/>
  <c r="C47" i="11"/>
  <c r="E47" i="11" s="1"/>
  <c r="F30" i="10"/>
  <c r="C30" i="11"/>
  <c r="E30" i="11" s="1"/>
  <c r="F66" i="10"/>
  <c r="C66" i="11"/>
  <c r="E66" i="11" s="1"/>
  <c r="C70" i="10"/>
  <c r="E69" i="9"/>
  <c r="C55" i="12"/>
  <c r="E55" i="12" s="1"/>
  <c r="F55" i="11"/>
  <c r="F63" i="10"/>
  <c r="C63" i="11"/>
  <c r="E63" i="11" s="1"/>
  <c r="E19" i="10"/>
  <c r="C19" i="11" s="1"/>
  <c r="F64" i="10"/>
  <c r="C64" i="11"/>
  <c r="E64" i="11" s="1"/>
  <c r="F28" i="10"/>
  <c r="C28" i="11"/>
  <c r="E28" i="11" s="1"/>
  <c r="F59" i="10"/>
  <c r="C59" i="11"/>
  <c r="E59" i="11" s="1"/>
  <c r="F61" i="10"/>
  <c r="C61" i="11"/>
  <c r="E61" i="11" s="1"/>
  <c r="F62" i="10"/>
  <c r="C62" i="11"/>
  <c r="E62" i="11" s="1"/>
  <c r="F35" i="10"/>
  <c r="C35" i="11"/>
  <c r="E35" i="11" s="1"/>
  <c r="F76" i="10"/>
  <c r="C76" i="11"/>
  <c r="E76" i="11" s="1"/>
  <c r="E9" i="10"/>
  <c r="F56" i="11"/>
  <c r="C56" i="12"/>
  <c r="E56" i="12" s="1"/>
  <c r="F25" i="10"/>
  <c r="C25" i="11"/>
  <c r="E25" i="11" s="1"/>
  <c r="C20" i="12"/>
  <c r="E20" i="12" s="1"/>
  <c r="F20" i="11"/>
  <c r="F60" i="10"/>
  <c r="C60" i="11"/>
  <c r="E60" i="11" s="1"/>
  <c r="F23" i="10"/>
  <c r="C23" i="11"/>
  <c r="E23" i="11" s="1"/>
  <c r="F32" i="10"/>
  <c r="C32" i="11"/>
  <c r="E32" i="11" s="1"/>
  <c r="E70" i="10"/>
  <c r="F40" i="10"/>
  <c r="C40" i="11"/>
  <c r="E40" i="11" s="1"/>
  <c r="F29" i="10"/>
  <c r="C29" i="11"/>
  <c r="E29" i="11" s="1"/>
  <c r="F31" i="10"/>
  <c r="C31" i="11"/>
  <c r="E31" i="11" s="1"/>
  <c r="C10" i="12"/>
  <c r="E10" i="12" s="1"/>
  <c r="F10" i="11"/>
  <c r="F36" i="10"/>
  <c r="C36" i="11"/>
  <c r="E36" i="11" s="1"/>
  <c r="F11" i="10"/>
  <c r="C11" i="11"/>
  <c r="E11" i="11" s="1"/>
  <c r="F33" i="10"/>
  <c r="C33" i="11"/>
  <c r="E33" i="11" s="1"/>
  <c r="C8" i="9"/>
  <c r="E96" i="8"/>
  <c r="F45" i="11"/>
  <c r="C45" i="12"/>
  <c r="E45" i="12" s="1"/>
  <c r="C71" i="12"/>
  <c r="E71" i="12" s="1"/>
  <c r="F71" i="11"/>
  <c r="C53" i="11"/>
  <c r="E53" i="11" s="1"/>
  <c r="F53" i="10"/>
  <c r="F52" i="10" s="1"/>
  <c r="E52" i="10"/>
  <c r="C52" i="11" s="1"/>
  <c r="F57" i="10"/>
  <c r="C57" i="11"/>
  <c r="E57" i="11" s="1"/>
  <c r="F50" i="10"/>
  <c r="C50" i="11"/>
  <c r="E50" i="11" s="1"/>
  <c r="E100" i="7"/>
  <c r="C100" i="8" s="1"/>
  <c r="C96" i="8"/>
  <c r="F34" i="10"/>
  <c r="C34" i="11"/>
  <c r="E34" i="11" s="1"/>
  <c r="C12" i="11"/>
  <c r="E12" i="11" s="1"/>
  <c r="F12" i="10"/>
  <c r="F51" i="10"/>
  <c r="C51" i="11"/>
  <c r="E51" i="11" s="1"/>
  <c r="F74" i="10"/>
  <c r="C74" i="11"/>
  <c r="E74" i="11" s="1"/>
  <c r="F8" i="9" l="1"/>
  <c r="F96" i="9" s="1"/>
  <c r="F100" i="9" s="1"/>
  <c r="F19" i="10"/>
  <c r="F9" i="10"/>
  <c r="E54" i="11"/>
  <c r="C54" i="12" s="1"/>
  <c r="F54" i="10"/>
  <c r="F43" i="10"/>
  <c r="F70" i="10"/>
  <c r="F69" i="10" s="1"/>
  <c r="F68" i="10" s="1"/>
  <c r="E19" i="11"/>
  <c r="C19" i="12" s="1"/>
  <c r="F71" i="12"/>
  <c r="F11" i="11"/>
  <c r="C11" i="12"/>
  <c r="E11" i="12" s="1"/>
  <c r="F25" i="11"/>
  <c r="C25" i="12"/>
  <c r="E25" i="12" s="1"/>
  <c r="F28" i="11"/>
  <c r="C28" i="12"/>
  <c r="E28" i="12" s="1"/>
  <c r="F47" i="11"/>
  <c r="C47" i="12"/>
  <c r="E47" i="12" s="1"/>
  <c r="F72" i="11"/>
  <c r="C72" i="12"/>
  <c r="E72" i="12" s="1"/>
  <c r="F17" i="12"/>
  <c r="F42" i="11"/>
  <c r="C42" i="12"/>
  <c r="E42" i="12" s="1"/>
  <c r="F12" i="11"/>
  <c r="C12" i="12"/>
  <c r="E12" i="12" s="1"/>
  <c r="F62" i="11"/>
  <c r="C62" i="12"/>
  <c r="E62" i="12" s="1"/>
  <c r="F55" i="12"/>
  <c r="F46" i="11"/>
  <c r="C46" i="12"/>
  <c r="E46" i="12" s="1"/>
  <c r="F57" i="11"/>
  <c r="C57" i="12"/>
  <c r="E57" i="12" s="1"/>
  <c r="F56" i="12"/>
  <c r="F64" i="11"/>
  <c r="C64" i="12"/>
  <c r="E64" i="12" s="1"/>
  <c r="E68" i="9"/>
  <c r="C68" i="10" s="1"/>
  <c r="C69" i="10"/>
  <c r="F73" i="11"/>
  <c r="C73" i="12"/>
  <c r="E73" i="12" s="1"/>
  <c r="F75" i="11"/>
  <c r="C75" i="12"/>
  <c r="E75" i="12" s="1"/>
  <c r="E96" i="9"/>
  <c r="C8" i="10"/>
  <c r="F21" i="12"/>
  <c r="F22" i="11"/>
  <c r="C22" i="12"/>
  <c r="E22" i="12" s="1"/>
  <c r="F29" i="11"/>
  <c r="C29" i="12"/>
  <c r="E29" i="12" s="1"/>
  <c r="E100" i="8"/>
  <c r="C100" i="9" s="1"/>
  <c r="C96" i="9"/>
  <c r="F40" i="11"/>
  <c r="C40" i="12"/>
  <c r="E40" i="12" s="1"/>
  <c r="F60" i="11"/>
  <c r="C60" i="12"/>
  <c r="E60" i="12" s="1"/>
  <c r="F61" i="11"/>
  <c r="C61" i="12"/>
  <c r="E61" i="12" s="1"/>
  <c r="F18" i="11"/>
  <c r="C18" i="12"/>
  <c r="E18" i="12" s="1"/>
  <c r="F24" i="11"/>
  <c r="C24" i="12"/>
  <c r="E24" i="12" s="1"/>
  <c r="F58" i="11"/>
  <c r="C58" i="12"/>
  <c r="E58" i="12" s="1"/>
  <c r="C99" i="12"/>
  <c r="E99" i="12" s="1"/>
  <c r="F99" i="11"/>
  <c r="F98" i="11" s="1"/>
  <c r="E98" i="11"/>
  <c r="C98" i="12" s="1"/>
  <c r="C9" i="11"/>
  <c r="E8" i="10"/>
  <c r="F66" i="11"/>
  <c r="C66" i="12"/>
  <c r="E66" i="12" s="1"/>
  <c r="F27" i="11"/>
  <c r="C27" i="12"/>
  <c r="E27" i="12" s="1"/>
  <c r="F49" i="11"/>
  <c r="C49" i="12"/>
  <c r="E49" i="12" s="1"/>
  <c r="F45" i="12"/>
  <c r="F74" i="11"/>
  <c r="C74" i="12"/>
  <c r="E74" i="12" s="1"/>
  <c r="C53" i="12"/>
  <c r="E53" i="12" s="1"/>
  <c r="E52" i="11"/>
  <c r="C52" i="12" s="1"/>
  <c r="F53" i="11"/>
  <c r="F52" i="11" s="1"/>
  <c r="F33" i="11"/>
  <c r="C33" i="12"/>
  <c r="E33" i="12" s="1"/>
  <c r="E9" i="11"/>
  <c r="C70" i="11"/>
  <c r="E69" i="10"/>
  <c r="F76" i="11"/>
  <c r="C76" i="12"/>
  <c r="E76" i="12" s="1"/>
  <c r="F63" i="11"/>
  <c r="C63" i="12"/>
  <c r="E63" i="12" s="1"/>
  <c r="F48" i="11"/>
  <c r="C48" i="12"/>
  <c r="E48" i="12" s="1"/>
  <c r="F26" i="11"/>
  <c r="C26" i="12"/>
  <c r="E26" i="12" s="1"/>
  <c r="F16" i="11"/>
  <c r="C16" i="12"/>
  <c r="E16" i="12" s="1"/>
  <c r="E43" i="11"/>
  <c r="C43" i="12" s="1"/>
  <c r="F34" i="11"/>
  <c r="C34" i="12"/>
  <c r="E34" i="12" s="1"/>
  <c r="F10" i="12"/>
  <c r="F32" i="11"/>
  <c r="C32" i="12"/>
  <c r="E32" i="12" s="1"/>
  <c r="F59" i="11"/>
  <c r="C59" i="12"/>
  <c r="E59" i="12" s="1"/>
  <c r="F30" i="11"/>
  <c r="C30" i="12"/>
  <c r="E30" i="12" s="1"/>
  <c r="F77" i="11"/>
  <c r="C77" i="12"/>
  <c r="E77" i="12" s="1"/>
  <c r="C79" i="12"/>
  <c r="E79" i="12" s="1"/>
  <c r="F79" i="11"/>
  <c r="F78" i="11" s="1"/>
  <c r="E78" i="11"/>
  <c r="C78" i="12" s="1"/>
  <c r="F15" i="11"/>
  <c r="C15" i="12"/>
  <c r="E15" i="12" s="1"/>
  <c r="F44" i="12"/>
  <c r="F14" i="11"/>
  <c r="C14" i="12"/>
  <c r="E14" i="12" s="1"/>
  <c r="F23" i="11"/>
  <c r="C23" i="12"/>
  <c r="E23" i="12" s="1"/>
  <c r="F36" i="11"/>
  <c r="C36" i="12"/>
  <c r="E36" i="12" s="1"/>
  <c r="F51" i="11"/>
  <c r="C51" i="12"/>
  <c r="E51" i="12" s="1"/>
  <c r="F50" i="11"/>
  <c r="C50" i="12"/>
  <c r="E50" i="12" s="1"/>
  <c r="E70" i="11"/>
  <c r="F31" i="11"/>
  <c r="C31" i="12"/>
  <c r="E31" i="12" s="1"/>
  <c r="F20" i="12"/>
  <c r="F35" i="11"/>
  <c r="C35" i="12"/>
  <c r="E35" i="12" s="1"/>
  <c r="F39" i="11"/>
  <c r="C39" i="12"/>
  <c r="E39" i="12" s="1"/>
  <c r="F13" i="11"/>
  <c r="C13" i="12"/>
  <c r="E13" i="12" s="1"/>
  <c r="F37" i="11"/>
  <c r="C37" i="12"/>
  <c r="E37" i="12" s="1"/>
  <c r="F38" i="11"/>
  <c r="C38" i="12"/>
  <c r="E38" i="12" s="1"/>
  <c r="F54" i="11" l="1"/>
  <c r="F70" i="11"/>
  <c r="F69" i="11" s="1"/>
  <c r="F68" i="11" s="1"/>
  <c r="E54" i="12"/>
  <c r="E19" i="12"/>
  <c r="F19" i="11"/>
  <c r="E43" i="12"/>
  <c r="E9" i="12"/>
  <c r="F9" i="11"/>
  <c r="F43" i="11"/>
  <c r="F8" i="10"/>
  <c r="F96" i="10" s="1"/>
  <c r="F100" i="10" s="1"/>
  <c r="F37" i="12"/>
  <c r="F14" i="12"/>
  <c r="F32" i="12"/>
  <c r="F49" i="12"/>
  <c r="F18" i="12"/>
  <c r="F64" i="12"/>
  <c r="F76" i="12"/>
  <c r="E100" i="9"/>
  <c r="C100" i="10" s="1"/>
  <c r="C96" i="10"/>
  <c r="F25" i="12"/>
  <c r="F61" i="12"/>
  <c r="F29" i="12"/>
  <c r="F75" i="12"/>
  <c r="F79" i="12"/>
  <c r="F78" i="12" s="1"/>
  <c r="E78" i="12"/>
  <c r="F26" i="12"/>
  <c r="E52" i="12"/>
  <c r="F53" i="12"/>
  <c r="F52" i="12" s="1"/>
  <c r="F27" i="12"/>
  <c r="E98" i="12"/>
  <c r="F99" i="12"/>
  <c r="F98" i="12" s="1"/>
  <c r="F62" i="12"/>
  <c r="F72" i="12"/>
  <c r="F11" i="12"/>
  <c r="F77" i="12"/>
  <c r="F31" i="12"/>
  <c r="E68" i="10"/>
  <c r="C68" i="11" s="1"/>
  <c r="C69" i="11"/>
  <c r="F74" i="12"/>
  <c r="F58" i="12"/>
  <c r="F60" i="12"/>
  <c r="F22" i="12"/>
  <c r="F73" i="12"/>
  <c r="F57" i="12"/>
  <c r="F30" i="12"/>
  <c r="F15" i="12"/>
  <c r="F48" i="12"/>
  <c r="F66" i="12"/>
  <c r="F12" i="12"/>
  <c r="F47" i="12"/>
  <c r="E70" i="12"/>
  <c r="F16" i="12"/>
  <c r="F36" i="12"/>
  <c r="C70" i="12"/>
  <c r="E69" i="11"/>
  <c r="F23" i="12"/>
  <c r="F59" i="12"/>
  <c r="F34" i="12"/>
  <c r="C9" i="12"/>
  <c r="E8" i="11"/>
  <c r="F24" i="12"/>
  <c r="F40" i="12"/>
  <c r="F46" i="12"/>
  <c r="F51" i="12"/>
  <c r="F13" i="12"/>
  <c r="F39" i="12"/>
  <c r="F38" i="12"/>
  <c r="F35" i="12"/>
  <c r="F50" i="12"/>
  <c r="F63" i="12"/>
  <c r="F33" i="12"/>
  <c r="C8" i="11"/>
  <c r="E96" i="10"/>
  <c r="F42" i="12"/>
  <c r="F28" i="12"/>
  <c r="F43" i="12" l="1"/>
  <c r="E69" i="12"/>
  <c r="E68" i="12" s="1"/>
  <c r="F70" i="12"/>
  <c r="F69" i="12" s="1"/>
  <c r="F68" i="12" s="1"/>
  <c r="E8" i="12"/>
  <c r="F19" i="12"/>
  <c r="F8" i="11"/>
  <c r="F96" i="11" s="1"/>
  <c r="F100" i="11" s="1"/>
  <c r="F9" i="12"/>
  <c r="E68" i="11"/>
  <c r="C68" i="12" s="1"/>
  <c r="C69" i="12"/>
  <c r="F54" i="12"/>
  <c r="C8" i="12"/>
  <c r="E96" i="11"/>
  <c r="E100" i="10"/>
  <c r="C100" i="11" s="1"/>
  <c r="C96" i="11"/>
  <c r="E96" i="12" l="1"/>
  <c r="E100" i="12" s="1"/>
  <c r="F8" i="12"/>
  <c r="F96" i="12" s="1"/>
  <c r="F100" i="12" s="1"/>
  <c r="E100" i="11"/>
  <c r="C100" i="12" s="1"/>
  <c r="C96" i="12"/>
</calcChain>
</file>

<file path=xl/sharedStrings.xml><?xml version="1.0" encoding="utf-8"?>
<sst xmlns="http://schemas.openxmlformats.org/spreadsheetml/2006/main" count="1200" uniqueCount="110">
  <si>
    <t>MUNICIPALIDAD DE TAQUIMILAN</t>
  </si>
  <si>
    <t xml:space="preserve">      PROVINCIA DEL NEUQUEN</t>
  </si>
  <si>
    <t xml:space="preserve">              ESTADO DE EJECUCION DEL PRESUPUESTO DE GASTOS</t>
  </si>
  <si>
    <t xml:space="preserve">    CUENTAS</t>
  </si>
  <si>
    <t>AC. MESES ANTER.</t>
  </si>
  <si>
    <t>GASTADO MES</t>
  </si>
  <si>
    <t xml:space="preserve">  TOTAL GASTADO</t>
  </si>
  <si>
    <t xml:space="preserve"> SALDO A GASTAR</t>
  </si>
  <si>
    <t>GASTOS CORRIENTES</t>
  </si>
  <si>
    <t>Personal</t>
  </si>
  <si>
    <t>Planta Política</t>
  </si>
  <si>
    <t>Planta Permanente</t>
  </si>
  <si>
    <t>Contratados</t>
  </si>
  <si>
    <t>Adicionales y asignaciones</t>
  </si>
  <si>
    <t>Aportes patronales</t>
  </si>
  <si>
    <t>Aseguradora Riesgo de trabajo</t>
  </si>
  <si>
    <t>Compensación Gastos Concejales</t>
  </si>
  <si>
    <t>Crédito adic. p/incrementos salariales</t>
  </si>
  <si>
    <t>Honorarios y retribuciones a terceros</t>
  </si>
  <si>
    <t>Bienes de Consumo</t>
  </si>
  <si>
    <t xml:space="preserve">Cortesía Homenajes y Conm. </t>
  </si>
  <si>
    <t>Combustibles y Lubricantes</t>
  </si>
  <si>
    <t>Cons. de Edif. e Inst. Básicas</t>
  </si>
  <si>
    <t>Cons. de Máquinas y Equip. Aut.</t>
  </si>
  <si>
    <t>Conservación Muebles y Utiles</t>
  </si>
  <si>
    <t>Conservación calles y paseos púb.</t>
  </si>
  <si>
    <t>Utiles, libros e impresiones</t>
  </si>
  <si>
    <t>Uniformes y Equipos</t>
  </si>
  <si>
    <t>Utiles y elem. de limpieza</t>
  </si>
  <si>
    <t>Gastos Eventuales y Menores</t>
  </si>
  <si>
    <t>Gastos Judiciales</t>
  </si>
  <si>
    <t>Alquileres</t>
  </si>
  <si>
    <t>Gastos Area Producción</t>
  </si>
  <si>
    <t>Gtos.Funcionam.Tribunal Faltas Municipal</t>
  </si>
  <si>
    <t>Gastos Area Obras Públicas</t>
  </si>
  <si>
    <t>Gastos func.Area Cultura,Prensa y Protocolo</t>
  </si>
  <si>
    <t>Gastos p/atención Parajes</t>
  </si>
  <si>
    <t>Gastos Area Turismo</t>
  </si>
  <si>
    <t>Gastos Delegación Taquimilán Centro</t>
  </si>
  <si>
    <t>Gastos Area Acción Social</t>
  </si>
  <si>
    <t>Programa de Capacitación</t>
  </si>
  <si>
    <t>Gastos Aniversario</t>
  </si>
  <si>
    <t>Gastos Comisión Municipal Taquimilán</t>
  </si>
  <si>
    <t>Servicios No Personales</t>
  </si>
  <si>
    <t>Fletes y Almacenajes</t>
  </si>
  <si>
    <t>Reintegro de Viáticos y Movilidad</t>
  </si>
  <si>
    <t>Energía Eléctrica, Gas y Agua</t>
  </si>
  <si>
    <t>Seguros, Comisiones y Gtos. Bancarios</t>
  </si>
  <si>
    <t>Servicios de Comunicaciones</t>
  </si>
  <si>
    <t>Servicio de Refrigerio</t>
  </si>
  <si>
    <t>Avisos y Publicaciones</t>
  </si>
  <si>
    <t>Intereses y gtos. de la deuda</t>
  </si>
  <si>
    <t>Transferencias p/financ. Erog. Ctes,</t>
  </si>
  <si>
    <t>Escuelas y cooperadoras</t>
  </si>
  <si>
    <t>Inst. culturales, cient. y dep.</t>
  </si>
  <si>
    <t>Ayuda social directa</t>
  </si>
  <si>
    <t>Programa Incentivo Estudiantil</t>
  </si>
  <si>
    <t>Programa c/Deporte y Juventud</t>
  </si>
  <si>
    <t>Programa Pensiones Provinciales</t>
  </si>
  <si>
    <t>Programa Colonia de Vacaciones</t>
  </si>
  <si>
    <t>Prog. Eventos Culturales y Deportivos</t>
  </si>
  <si>
    <t>Programa entrega Leña</t>
  </si>
  <si>
    <t>Prog.Capac.y Desarr. Flias.Taquimilán</t>
  </si>
  <si>
    <t>GASTOS DE CAPITAL</t>
  </si>
  <si>
    <t>Inversión Real Directa</t>
  </si>
  <si>
    <t>Bienes de Capital</t>
  </si>
  <si>
    <t>Maquinarias y herramientas</t>
  </si>
  <si>
    <t>Aparatos, instrumentos y equipos</t>
  </si>
  <si>
    <t>Muebles y Utiles</t>
  </si>
  <si>
    <t>Instalaciones internas</t>
  </si>
  <si>
    <t xml:space="preserve">Otros Bienes </t>
  </si>
  <si>
    <t>Rodados</t>
  </si>
  <si>
    <t>Equipamiento Informático</t>
  </si>
  <si>
    <t>Trabajos Públicos</t>
  </si>
  <si>
    <t>Otras obras menores</t>
  </si>
  <si>
    <t>TOTAL PRESUPUESTO GASTOS</t>
  </si>
  <si>
    <t>AMORTIZACION DE LA DEUDA</t>
  </si>
  <si>
    <t>Amort.deuda remunerac. y proveedores</t>
  </si>
  <si>
    <t xml:space="preserve">   TOTALES  ======&gt;</t>
  </si>
  <si>
    <t xml:space="preserve">                 correspondientes al 31 de enero de 2021</t>
  </si>
  <si>
    <t>PRESUP. 2021</t>
  </si>
  <si>
    <t>Insumos y Mantenimiento de Equipos</t>
  </si>
  <si>
    <t>Programa Emergencia Climática</t>
  </si>
  <si>
    <t>Prog.Protecc.Ciudadana-Pandemia Coronavirus</t>
  </si>
  <si>
    <t>Obra Instalaciones Gas Domiciliario</t>
  </si>
  <si>
    <t>Obra Red de Agua Trailatue</t>
  </si>
  <si>
    <t>Obra Red de Agua Taquimilán Centro</t>
  </si>
  <si>
    <t>Programa Municipal de Embellecimiento Urbano</t>
  </si>
  <si>
    <t>Obra Mejoramiento Plazas y Paseos Públicos</t>
  </si>
  <si>
    <t>Obra Mejoramientos Habitacionales</t>
  </si>
  <si>
    <t>Programa Convenio p/Créditos Mejoramiento Habitacional</t>
  </si>
  <si>
    <t>Obra Mejoras Predio Cultural y Deportivo</t>
  </si>
  <si>
    <t>Obras Mejoras en Basurero Municipal</t>
  </si>
  <si>
    <t>Obra Ampliación Red de Agua Naunauco</t>
  </si>
  <si>
    <t>Obra Instalación de Gas en Vivero</t>
  </si>
  <si>
    <t>Programa Convenio para Mantenimiento Escuelas</t>
  </si>
  <si>
    <t>Obra Limpieza de Canales, Tomas y Acueducto</t>
  </si>
  <si>
    <t>Obra Playón Deportivo Taquimilán Centro</t>
  </si>
  <si>
    <t>Obra Módulos Habitacionales IPVU</t>
  </si>
  <si>
    <t xml:space="preserve">                 correspondientes al 28 de febrero de 2021</t>
  </si>
  <si>
    <t xml:space="preserve">                 correspondientes al 31 de marzo de 2021</t>
  </si>
  <si>
    <t xml:space="preserve">                 correspondientes al 30 de abril de 2021</t>
  </si>
  <si>
    <t xml:space="preserve">                 correspondientes al 31 de mayo de 2021</t>
  </si>
  <si>
    <t xml:space="preserve">                 correspondientes al 30 de junio de 2021</t>
  </si>
  <si>
    <t xml:space="preserve">                 correspondientes al 31 de julio de 2021</t>
  </si>
  <si>
    <t xml:space="preserve">                 correspondientes al 31 de agosto de 2021</t>
  </si>
  <si>
    <t xml:space="preserve">                 correspondientes al 30 de septiembre de 2021</t>
  </si>
  <si>
    <t xml:space="preserve">                 correspondientes al 31 de octubre de 2021</t>
  </si>
  <si>
    <t xml:space="preserve">                 correspondientes al 30 de noviembre de 2021</t>
  </si>
  <si>
    <t xml:space="preserve">                 correspondientes al 31 de diciembre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</si>
</sst>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&quot;$&quot;\ * #,##0.00_ ;_ &quot;$&quot;\ * \-#,##0.00_ ;_ &quot;$&quot;\ * &quot;-&quot;??_ ;_ @_ "/>
    <numFmt numFmtId="165" formatCode="#,##0.00_);\(#,##0.00\)"/>
  </numFmts>
  <fonts count="8" x14ac:knownFonts="1">
    <font>
      <sz val="12"/>
      <name val="Courier"/>
    </font>
    <font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12"/>
      <name val="Courier"/>
      <family val="3"/>
    </font>
    <font>
      <sz val="9"/>
      <name val="Arial"/>
      <family val="2"/>
    </font>
    <font>
      <b/>
      <sz val="12"/>
      <name val="Courier"/>
      <family val="3"/>
    </font>
    <font>
      <sz val="7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5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left"/>
    </xf>
    <xf numFmtId="4" fontId="3" fillId="0" borderId="5" xfId="0" applyNumberFormat="1" applyFont="1" applyBorder="1"/>
    <xf numFmtId="0" fontId="3" fillId="0" borderId="6" xfId="0" applyFont="1" applyBorder="1" applyAlignment="1">
      <alignment horizontal="left"/>
    </xf>
    <xf numFmtId="4" fontId="3" fillId="0" borderId="7" xfId="0" applyNumberFormat="1" applyFont="1" applyBorder="1"/>
    <xf numFmtId="0" fontId="4" fillId="0" borderId="0" xfId="0" applyFont="1"/>
    <xf numFmtId="0" fontId="5" fillId="0" borderId="6" xfId="0" applyFont="1" applyBorder="1" applyAlignment="1">
      <alignment horizontal="left"/>
    </xf>
    <xf numFmtId="4" fontId="5" fillId="0" borderId="7" xfId="2" applyNumberFormat="1" applyFont="1" applyFill="1" applyBorder="1"/>
    <xf numFmtId="4" fontId="5" fillId="0" borderId="9" xfId="0" applyNumberFormat="1" applyFont="1" applyBorder="1"/>
    <xf numFmtId="4" fontId="5" fillId="0" borderId="7" xfId="0" applyNumberFormat="1" applyFont="1" applyBorder="1"/>
    <xf numFmtId="4" fontId="5" fillId="0" borderId="8" xfId="0" applyNumberFormat="1" applyFont="1" applyBorder="1"/>
    <xf numFmtId="0" fontId="5" fillId="0" borderId="6" xfId="0" applyFont="1" applyBorder="1"/>
    <xf numFmtId="4" fontId="5" fillId="0" borderId="7" xfId="1" applyNumberFormat="1" applyFont="1" applyFill="1" applyBorder="1"/>
    <xf numFmtId="0" fontId="3" fillId="0" borderId="6" xfId="0" applyFont="1" applyBorder="1"/>
    <xf numFmtId="4" fontId="3" fillId="0" borderId="7" xfId="1" applyNumberFormat="1" applyFont="1" applyFill="1" applyBorder="1"/>
    <xf numFmtId="0" fontId="5" fillId="0" borderId="10" xfId="0" applyFont="1" applyBorder="1"/>
    <xf numFmtId="0" fontId="5" fillId="0" borderId="11" xfId="0" applyFont="1" applyBorder="1" applyAlignment="1">
      <alignment horizontal="left"/>
    </xf>
    <xf numFmtId="4" fontId="5" fillId="0" borderId="12" xfId="0" applyNumberFormat="1" applyFont="1" applyBorder="1"/>
    <xf numFmtId="4" fontId="5" fillId="0" borderId="13" xfId="0" applyNumberFormat="1" applyFont="1" applyBorder="1"/>
    <xf numFmtId="0" fontId="3" fillId="0" borderId="1" xfId="0" applyFont="1" applyBorder="1" applyAlignment="1">
      <alignment horizontal="left"/>
    </xf>
    <xf numFmtId="4" fontId="3" fillId="0" borderId="2" xfId="0" applyNumberFormat="1" applyFont="1" applyBorder="1"/>
    <xf numFmtId="0" fontId="6" fillId="0" borderId="0" xfId="0" applyFont="1"/>
    <xf numFmtId="0" fontId="7" fillId="0" borderId="0" xfId="0" applyFont="1"/>
    <xf numFmtId="165" fontId="1" fillId="0" borderId="0" xfId="0" applyNumberFormat="1" applyFont="1"/>
    <xf numFmtId="4" fontId="1" fillId="0" borderId="0" xfId="0" applyNumberFormat="1" applyFont="1"/>
    <xf numFmtId="4" fontId="5" fillId="0" borderId="8" xfId="2" applyNumberFormat="1" applyFont="1" applyFill="1" applyBorder="1"/>
    <xf numFmtId="0" fontId="5" fillId="0" borderId="0" xfId="0" applyFont="1"/>
    <xf numFmtId="4" fontId="5" fillId="0" borderId="7" xfId="0" applyNumberFormat="1" applyFont="1" applyFill="1" applyBorder="1"/>
    <xf numFmtId="0" fontId="2" fillId="0" borderId="0" xfId="0" applyFont="1" applyAlignment="1">
      <alignment horizontal="center"/>
    </xf>
  </cellXfs>
  <cellStyles count="3">
    <cellStyle name="Moneda" xfId="1" builtinId="4"/>
    <cellStyle name="Moneda 2" xfId="2" xr:uid="{199536CE-B5D6-45DA-BBB1-44199CA1FE0A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C50CD2-669A-4A93-9360-213473D3462F}">
  <sheetPr syncVertical="1" syncRef="A81" transitionEvaluation="1"/>
  <dimension ref="A1:F120"/>
  <sheetViews>
    <sheetView topLeftCell="A81" zoomScale="120" zoomScaleNormal="120" workbookViewId="0">
      <selection activeCell="A102" sqref="A102"/>
    </sheetView>
  </sheetViews>
  <sheetFormatPr baseColWidth="10" defaultColWidth="12.6640625" defaultRowHeight="15" x14ac:dyDescent="0.25"/>
  <cols>
    <col min="1" max="1" width="25.4140625" customWidth="1"/>
    <col min="2" max="2" width="11.33203125" customWidth="1"/>
    <col min="3" max="3" width="10.4140625" customWidth="1"/>
    <col min="4" max="4" width="9.75" customWidth="1"/>
    <col min="5" max="5" width="11.33203125" customWidth="1"/>
    <col min="6" max="6" width="10.25" customWidth="1"/>
  </cols>
  <sheetData>
    <row r="1" spans="1:6" x14ac:dyDescent="0.25">
      <c r="A1" s="1" t="s">
        <v>0</v>
      </c>
      <c r="B1" s="2"/>
      <c r="C1" s="2"/>
      <c r="D1" s="2"/>
      <c r="E1" s="2"/>
      <c r="F1" s="2"/>
    </row>
    <row r="2" spans="1:6" x14ac:dyDescent="0.25">
      <c r="A2" s="1" t="s">
        <v>1</v>
      </c>
      <c r="B2" s="2"/>
      <c r="C2" s="2"/>
      <c r="D2" s="2"/>
      <c r="E2" s="2"/>
      <c r="F2" s="2"/>
    </row>
    <row r="3" spans="1:6" x14ac:dyDescent="0.25">
      <c r="A3" s="2"/>
      <c r="B3" s="2"/>
      <c r="C3" s="2"/>
      <c r="D3" s="2"/>
      <c r="E3" s="2"/>
      <c r="F3" s="2"/>
    </row>
    <row r="4" spans="1:6" x14ac:dyDescent="0.25">
      <c r="A4" s="34" t="s">
        <v>2</v>
      </c>
      <c r="B4" s="34"/>
      <c r="C4" s="34"/>
      <c r="D4" s="34"/>
      <c r="E4" s="34"/>
      <c r="F4" s="34"/>
    </row>
    <row r="5" spans="1:6" x14ac:dyDescent="0.25">
      <c r="A5" s="34" t="s">
        <v>79</v>
      </c>
      <c r="B5" s="34"/>
      <c r="C5" s="34"/>
      <c r="D5" s="34"/>
      <c r="E5" s="34"/>
      <c r="F5" s="34"/>
    </row>
    <row r="6" spans="1:6" ht="15.6" thickBot="1" x14ac:dyDescent="0.3">
      <c r="A6" s="2"/>
      <c r="B6" s="2"/>
      <c r="C6" s="2"/>
      <c r="D6" s="2"/>
      <c r="E6" s="2"/>
      <c r="F6" s="2"/>
    </row>
    <row r="7" spans="1:6" ht="31.5" customHeight="1" thickBot="1" x14ac:dyDescent="0.3">
      <c r="A7" s="3" t="s">
        <v>3</v>
      </c>
      <c r="B7" s="4" t="s">
        <v>80</v>
      </c>
      <c r="C7" s="5" t="s">
        <v>4</v>
      </c>
      <c r="D7" s="5" t="s">
        <v>5</v>
      </c>
      <c r="E7" s="5" t="s">
        <v>6</v>
      </c>
      <c r="F7" s="6" t="s">
        <v>7</v>
      </c>
    </row>
    <row r="8" spans="1:6" x14ac:dyDescent="0.25">
      <c r="A8" s="7" t="s">
        <v>8</v>
      </c>
      <c r="B8" s="8">
        <f>+B9+B19+B43+B52+B54</f>
        <v>191965999.99998829</v>
      </c>
      <c r="C8" s="8">
        <f t="shared" ref="C8:F8" si="0">+C9+C19+C43+C52+C54</f>
        <v>0</v>
      </c>
      <c r="D8" s="8">
        <f t="shared" si="0"/>
        <v>14035706.180000002</v>
      </c>
      <c r="E8" s="8">
        <f t="shared" si="0"/>
        <v>14035706.180000002</v>
      </c>
      <c r="F8" s="8">
        <f t="shared" si="0"/>
        <v>177930293.81998831</v>
      </c>
    </row>
    <row r="9" spans="1:6" s="11" customFormat="1" x14ac:dyDescent="0.25">
      <c r="A9" s="9" t="s">
        <v>9</v>
      </c>
      <c r="B9" s="10">
        <f>+SUM(B10:B18)</f>
        <v>161572999.99998829</v>
      </c>
      <c r="C9" s="10">
        <f t="shared" ref="C9:F9" si="1">+SUM(C10:C18)</f>
        <v>0</v>
      </c>
      <c r="D9" s="10">
        <f t="shared" si="1"/>
        <v>13007375.810000001</v>
      </c>
      <c r="E9" s="10">
        <f t="shared" si="1"/>
        <v>13007375.810000001</v>
      </c>
      <c r="F9" s="10">
        <f t="shared" si="1"/>
        <v>148565624.18998832</v>
      </c>
    </row>
    <row r="10" spans="1:6" x14ac:dyDescent="0.25">
      <c r="A10" s="12" t="s">
        <v>10</v>
      </c>
      <c r="B10" s="31">
        <v>3193924.4999999995</v>
      </c>
      <c r="C10" s="14"/>
      <c r="D10" s="15">
        <v>245690.1</v>
      </c>
      <c r="E10" s="15">
        <f>+C10+D10</f>
        <v>245690.1</v>
      </c>
      <c r="F10" s="16">
        <f>+B10-E10</f>
        <v>2948234.3999999994</v>
      </c>
    </row>
    <row r="11" spans="1:6" x14ac:dyDescent="0.25">
      <c r="A11" s="12" t="s">
        <v>11</v>
      </c>
      <c r="B11" s="31">
        <v>20521439.249999996</v>
      </c>
      <c r="C11" s="14"/>
      <c r="D11" s="15">
        <v>1593925.05</v>
      </c>
      <c r="E11" s="15">
        <f t="shared" ref="E11:E18" si="2">+C11+D11</f>
        <v>1593925.05</v>
      </c>
      <c r="F11" s="16">
        <f t="shared" ref="F11:F18" si="3">+B11-E11</f>
        <v>18927514.199999996</v>
      </c>
    </row>
    <row r="12" spans="1:6" x14ac:dyDescent="0.25">
      <c r="A12" s="12" t="s">
        <v>12</v>
      </c>
      <c r="B12" s="31">
        <v>3604632.7199999997</v>
      </c>
      <c r="C12" s="14"/>
      <c r="D12" s="15">
        <v>257114.52</v>
      </c>
      <c r="E12" s="15">
        <f t="shared" si="2"/>
        <v>257114.52</v>
      </c>
      <c r="F12" s="16">
        <f t="shared" si="3"/>
        <v>3347518.1999999997</v>
      </c>
    </row>
    <row r="13" spans="1:6" x14ac:dyDescent="0.25">
      <c r="A13" s="12" t="s">
        <v>13</v>
      </c>
      <c r="B13" s="31">
        <v>85858656.079584002</v>
      </c>
      <c r="C13" s="14"/>
      <c r="D13" s="15">
        <v>8546329.3399999999</v>
      </c>
      <c r="E13" s="15">
        <f t="shared" si="2"/>
        <v>8546329.3399999999</v>
      </c>
      <c r="F13" s="16">
        <f t="shared" si="3"/>
        <v>77312326.739583999</v>
      </c>
    </row>
    <row r="14" spans="1:6" x14ac:dyDescent="0.25">
      <c r="A14" s="12" t="s">
        <v>14</v>
      </c>
      <c r="B14" s="31">
        <v>25350158.710404318</v>
      </c>
      <c r="C14" s="14"/>
      <c r="D14" s="15">
        <v>1954108.24</v>
      </c>
      <c r="E14" s="15">
        <f t="shared" si="2"/>
        <v>1954108.24</v>
      </c>
      <c r="F14" s="16">
        <f t="shared" si="3"/>
        <v>23396050.470404319</v>
      </c>
    </row>
    <row r="15" spans="1:6" x14ac:dyDescent="0.25">
      <c r="A15" s="12" t="s">
        <v>15</v>
      </c>
      <c r="B15" s="31">
        <v>3289000</v>
      </c>
      <c r="C15" s="14"/>
      <c r="D15" s="15">
        <v>259231.66</v>
      </c>
      <c r="E15" s="15">
        <f t="shared" si="2"/>
        <v>259231.66</v>
      </c>
      <c r="F15" s="16">
        <f t="shared" si="3"/>
        <v>3029768.34</v>
      </c>
    </row>
    <row r="16" spans="1:6" x14ac:dyDescent="0.25">
      <c r="A16" s="12" t="s">
        <v>16</v>
      </c>
      <c r="B16" s="31">
        <v>1442699.7</v>
      </c>
      <c r="C16" s="14"/>
      <c r="D16" s="15">
        <v>150976.9</v>
      </c>
      <c r="E16" s="15">
        <f t="shared" si="2"/>
        <v>150976.9</v>
      </c>
      <c r="F16" s="16">
        <f t="shared" si="3"/>
        <v>1291722.8</v>
      </c>
    </row>
    <row r="17" spans="1:6" x14ac:dyDescent="0.25">
      <c r="A17" s="12" t="s">
        <v>17</v>
      </c>
      <c r="B17" s="31">
        <f>14326051+438.04</f>
        <v>14326489.039999999</v>
      </c>
      <c r="C17" s="14"/>
      <c r="D17" s="15"/>
      <c r="E17" s="15">
        <f t="shared" si="2"/>
        <v>0</v>
      </c>
      <c r="F17" s="16">
        <f t="shared" si="3"/>
        <v>14326489.039999999</v>
      </c>
    </row>
    <row r="18" spans="1:6" x14ac:dyDescent="0.25">
      <c r="A18" s="12" t="s">
        <v>18</v>
      </c>
      <c r="B18" s="31">
        <v>3986000</v>
      </c>
      <c r="C18" s="14"/>
      <c r="D18" s="15"/>
      <c r="E18" s="15">
        <f t="shared" si="2"/>
        <v>0</v>
      </c>
      <c r="F18" s="16">
        <f t="shared" si="3"/>
        <v>3986000</v>
      </c>
    </row>
    <row r="19" spans="1:6" x14ac:dyDescent="0.25">
      <c r="A19" s="9" t="s">
        <v>19</v>
      </c>
      <c r="B19" s="10">
        <f>+SUM(B20:B42)</f>
        <v>16601000</v>
      </c>
      <c r="C19" s="10">
        <f t="shared" ref="C19:F19" si="4">+SUM(C20:C42)</f>
        <v>0</v>
      </c>
      <c r="D19" s="10">
        <f t="shared" si="4"/>
        <v>663611.30000000005</v>
      </c>
      <c r="E19" s="10">
        <f t="shared" si="4"/>
        <v>663611.30000000005</v>
      </c>
      <c r="F19" s="10">
        <f t="shared" si="4"/>
        <v>15937388.699999999</v>
      </c>
    </row>
    <row r="20" spans="1:6" x14ac:dyDescent="0.25">
      <c r="A20" s="17" t="s">
        <v>20</v>
      </c>
      <c r="B20" s="16">
        <v>186000</v>
      </c>
      <c r="C20" s="14"/>
      <c r="D20" s="15"/>
      <c r="E20" s="15">
        <f t="shared" ref="E20:E42" si="5">+C20+D20</f>
        <v>0</v>
      </c>
      <c r="F20" s="16">
        <f t="shared" ref="F20:F42" si="6">+B20-E20</f>
        <v>186000</v>
      </c>
    </row>
    <row r="21" spans="1:6" x14ac:dyDescent="0.25">
      <c r="A21" s="17" t="s">
        <v>21</v>
      </c>
      <c r="B21" s="16">
        <v>1940000</v>
      </c>
      <c r="C21" s="14"/>
      <c r="D21" s="15">
        <v>116370.5</v>
      </c>
      <c r="E21" s="15">
        <f t="shared" si="5"/>
        <v>116370.5</v>
      </c>
      <c r="F21" s="16">
        <f t="shared" si="6"/>
        <v>1823629.5</v>
      </c>
    </row>
    <row r="22" spans="1:6" x14ac:dyDescent="0.25">
      <c r="A22" s="17" t="s">
        <v>22</v>
      </c>
      <c r="B22" s="16">
        <v>682000</v>
      </c>
      <c r="C22" s="14"/>
      <c r="D22" s="15"/>
      <c r="E22" s="15">
        <f t="shared" si="5"/>
        <v>0</v>
      </c>
      <c r="F22" s="16">
        <f t="shared" si="6"/>
        <v>682000</v>
      </c>
    </row>
    <row r="23" spans="1:6" x14ac:dyDescent="0.25">
      <c r="A23" s="17" t="s">
        <v>23</v>
      </c>
      <c r="B23" s="16">
        <v>3166000</v>
      </c>
      <c r="C23" s="14"/>
      <c r="D23" s="15">
        <v>235552</v>
      </c>
      <c r="E23" s="15">
        <f t="shared" si="5"/>
        <v>235552</v>
      </c>
      <c r="F23" s="16">
        <f t="shared" si="6"/>
        <v>2930448</v>
      </c>
    </row>
    <row r="24" spans="1:6" x14ac:dyDescent="0.25">
      <c r="A24" s="17" t="s">
        <v>24</v>
      </c>
      <c r="B24" s="16">
        <v>156000</v>
      </c>
      <c r="C24" s="14"/>
      <c r="D24" s="15"/>
      <c r="E24" s="15">
        <f t="shared" si="5"/>
        <v>0</v>
      </c>
      <c r="F24" s="16">
        <f t="shared" si="6"/>
        <v>156000</v>
      </c>
    </row>
    <row r="25" spans="1:6" x14ac:dyDescent="0.25">
      <c r="A25" s="17" t="s">
        <v>25</v>
      </c>
      <c r="B25" s="16">
        <v>900000</v>
      </c>
      <c r="C25" s="14"/>
      <c r="D25" s="15"/>
      <c r="E25" s="15">
        <f t="shared" si="5"/>
        <v>0</v>
      </c>
      <c r="F25" s="16">
        <f t="shared" si="6"/>
        <v>900000</v>
      </c>
    </row>
    <row r="26" spans="1:6" x14ac:dyDescent="0.25">
      <c r="A26" s="17" t="s">
        <v>26</v>
      </c>
      <c r="B26" s="16">
        <v>660000</v>
      </c>
      <c r="C26" s="14"/>
      <c r="D26" s="15">
        <v>2150</v>
      </c>
      <c r="E26" s="15">
        <f t="shared" si="5"/>
        <v>2150</v>
      </c>
      <c r="F26" s="16">
        <f t="shared" si="6"/>
        <v>657850</v>
      </c>
    </row>
    <row r="27" spans="1:6" x14ac:dyDescent="0.25">
      <c r="A27" s="17" t="s">
        <v>27</v>
      </c>
      <c r="B27" s="16">
        <v>3000000</v>
      </c>
      <c r="C27" s="14"/>
      <c r="D27" s="15">
        <v>254003.8</v>
      </c>
      <c r="E27" s="15">
        <f t="shared" si="5"/>
        <v>254003.8</v>
      </c>
      <c r="F27" s="16">
        <f t="shared" si="6"/>
        <v>2745996.2</v>
      </c>
    </row>
    <row r="28" spans="1:6" x14ac:dyDescent="0.25">
      <c r="A28" s="17" t="s">
        <v>28</v>
      </c>
      <c r="B28" s="16">
        <v>600000</v>
      </c>
      <c r="C28" s="14"/>
      <c r="D28" s="15">
        <v>11235</v>
      </c>
      <c r="E28" s="15">
        <f t="shared" si="5"/>
        <v>11235</v>
      </c>
      <c r="F28" s="16">
        <f t="shared" si="6"/>
        <v>588765</v>
      </c>
    </row>
    <row r="29" spans="1:6" x14ac:dyDescent="0.25">
      <c r="A29" s="17" t="s">
        <v>29</v>
      </c>
      <c r="B29" s="16">
        <v>200000</v>
      </c>
      <c r="C29" s="14"/>
      <c r="D29" s="15"/>
      <c r="E29" s="15">
        <f t="shared" si="5"/>
        <v>0</v>
      </c>
      <c r="F29" s="16">
        <f t="shared" si="6"/>
        <v>200000</v>
      </c>
    </row>
    <row r="30" spans="1:6" x14ac:dyDescent="0.25">
      <c r="A30" s="17" t="s">
        <v>30</v>
      </c>
      <c r="B30" s="16">
        <v>8000</v>
      </c>
      <c r="C30" s="14"/>
      <c r="D30" s="15"/>
      <c r="E30" s="15">
        <f t="shared" si="5"/>
        <v>0</v>
      </c>
      <c r="F30" s="16">
        <f t="shared" si="6"/>
        <v>8000</v>
      </c>
    </row>
    <row r="31" spans="1:6" x14ac:dyDescent="0.25">
      <c r="A31" s="17" t="s">
        <v>32</v>
      </c>
      <c r="B31" s="16">
        <v>100000</v>
      </c>
      <c r="C31" s="14"/>
      <c r="D31" s="15"/>
      <c r="E31" s="15">
        <f t="shared" si="5"/>
        <v>0</v>
      </c>
      <c r="F31" s="16">
        <f t="shared" si="6"/>
        <v>100000</v>
      </c>
    </row>
    <row r="32" spans="1:6" x14ac:dyDescent="0.25">
      <c r="A32" s="17" t="s">
        <v>33</v>
      </c>
      <c r="B32" s="16">
        <v>10000</v>
      </c>
      <c r="C32" s="14"/>
      <c r="D32" s="15"/>
      <c r="E32" s="15">
        <f t="shared" si="5"/>
        <v>0</v>
      </c>
      <c r="F32" s="16">
        <f t="shared" si="6"/>
        <v>10000</v>
      </c>
    </row>
    <row r="33" spans="1:6" x14ac:dyDescent="0.25">
      <c r="A33" s="17" t="s">
        <v>34</v>
      </c>
      <c r="B33" s="16">
        <v>100000</v>
      </c>
      <c r="C33" s="14"/>
      <c r="D33" s="15"/>
      <c r="E33" s="15">
        <f t="shared" si="5"/>
        <v>0</v>
      </c>
      <c r="F33" s="16">
        <f t="shared" si="6"/>
        <v>100000</v>
      </c>
    </row>
    <row r="34" spans="1:6" x14ac:dyDescent="0.25">
      <c r="A34" s="17" t="s">
        <v>35</v>
      </c>
      <c r="B34" s="16">
        <v>200000</v>
      </c>
      <c r="C34" s="14"/>
      <c r="D34" s="15"/>
      <c r="E34" s="15">
        <f t="shared" si="5"/>
        <v>0</v>
      </c>
      <c r="F34" s="16">
        <f t="shared" si="6"/>
        <v>200000</v>
      </c>
    </row>
    <row r="35" spans="1:6" x14ac:dyDescent="0.25">
      <c r="A35" s="17" t="s">
        <v>36</v>
      </c>
      <c r="B35" s="16">
        <v>1300000</v>
      </c>
      <c r="C35" s="14"/>
      <c r="D35" s="15">
        <v>44300</v>
      </c>
      <c r="E35" s="15">
        <f t="shared" si="5"/>
        <v>44300</v>
      </c>
      <c r="F35" s="16">
        <f t="shared" si="6"/>
        <v>1255700</v>
      </c>
    </row>
    <row r="36" spans="1:6" x14ac:dyDescent="0.25">
      <c r="A36" s="17" t="s">
        <v>37</v>
      </c>
      <c r="B36" s="16">
        <v>100000</v>
      </c>
      <c r="C36" s="14"/>
      <c r="D36" s="15"/>
      <c r="E36" s="15">
        <f t="shared" si="5"/>
        <v>0</v>
      </c>
      <c r="F36" s="16">
        <f t="shared" si="6"/>
        <v>100000</v>
      </c>
    </row>
    <row r="37" spans="1:6" x14ac:dyDescent="0.25">
      <c r="A37" s="17" t="s">
        <v>38</v>
      </c>
      <c r="B37" s="16">
        <v>150000</v>
      </c>
      <c r="C37" s="14"/>
      <c r="D37" s="15"/>
      <c r="E37" s="15">
        <f t="shared" si="5"/>
        <v>0</v>
      </c>
      <c r="F37" s="16">
        <f t="shared" si="6"/>
        <v>150000</v>
      </c>
    </row>
    <row r="38" spans="1:6" x14ac:dyDescent="0.25">
      <c r="A38" s="17" t="s">
        <v>39</v>
      </c>
      <c r="B38" s="16">
        <v>100000</v>
      </c>
      <c r="C38" s="14"/>
      <c r="D38" s="15"/>
      <c r="E38" s="15">
        <f t="shared" si="5"/>
        <v>0</v>
      </c>
      <c r="F38" s="16">
        <f t="shared" si="6"/>
        <v>100000</v>
      </c>
    </row>
    <row r="39" spans="1:6" x14ac:dyDescent="0.25">
      <c r="A39" s="12" t="s">
        <v>40</v>
      </c>
      <c r="B39" s="16">
        <v>50000</v>
      </c>
      <c r="C39" s="14"/>
      <c r="D39" s="15"/>
      <c r="E39" s="15">
        <f t="shared" si="5"/>
        <v>0</v>
      </c>
      <c r="F39" s="16">
        <f t="shared" si="6"/>
        <v>50000</v>
      </c>
    </row>
    <row r="40" spans="1:6" x14ac:dyDescent="0.25">
      <c r="A40" s="12" t="s">
        <v>41</v>
      </c>
      <c r="B40" s="16">
        <v>2800000</v>
      </c>
      <c r="C40" s="14"/>
      <c r="D40" s="15"/>
      <c r="E40" s="15">
        <f t="shared" si="5"/>
        <v>0</v>
      </c>
      <c r="F40" s="16">
        <f t="shared" si="6"/>
        <v>2800000</v>
      </c>
    </row>
    <row r="41" spans="1:6" x14ac:dyDescent="0.25">
      <c r="A41" s="32" t="s">
        <v>81</v>
      </c>
      <c r="B41" s="16">
        <v>150000</v>
      </c>
      <c r="C41" s="14"/>
      <c r="D41" s="15"/>
      <c r="E41" s="15">
        <f t="shared" si="5"/>
        <v>0</v>
      </c>
      <c r="F41" s="16">
        <f t="shared" si="6"/>
        <v>150000</v>
      </c>
    </row>
    <row r="42" spans="1:6" x14ac:dyDescent="0.25">
      <c r="A42" s="12" t="s">
        <v>42</v>
      </c>
      <c r="B42" s="16">
        <v>43000</v>
      </c>
      <c r="C42" s="14"/>
      <c r="D42" s="15"/>
      <c r="E42" s="15">
        <f t="shared" si="5"/>
        <v>0</v>
      </c>
      <c r="F42" s="16">
        <f t="shared" si="6"/>
        <v>43000</v>
      </c>
    </row>
    <row r="43" spans="1:6" x14ac:dyDescent="0.25">
      <c r="A43" s="19" t="s">
        <v>43</v>
      </c>
      <c r="B43" s="20">
        <f>+SUM(B44:B51)</f>
        <v>5450000</v>
      </c>
      <c r="C43" s="20">
        <f t="shared" ref="C43:F43" si="7">+SUM(C44:C51)</f>
        <v>0</v>
      </c>
      <c r="D43" s="20">
        <f t="shared" si="7"/>
        <v>109259.07</v>
      </c>
      <c r="E43" s="20">
        <f t="shared" si="7"/>
        <v>109259.07</v>
      </c>
      <c r="F43" s="20">
        <f t="shared" si="7"/>
        <v>5340740.93</v>
      </c>
    </row>
    <row r="44" spans="1:6" x14ac:dyDescent="0.25">
      <c r="A44" s="17" t="s">
        <v>44</v>
      </c>
      <c r="B44" s="16">
        <v>150000</v>
      </c>
      <c r="C44" s="14"/>
      <c r="D44" s="15"/>
      <c r="E44" s="15">
        <f t="shared" ref="E44:E51" si="8">+C44+D44</f>
        <v>0</v>
      </c>
      <c r="F44" s="16">
        <f t="shared" ref="F44:F51" si="9">+B44-E44</f>
        <v>150000</v>
      </c>
    </row>
    <row r="45" spans="1:6" x14ac:dyDescent="0.25">
      <c r="A45" s="17" t="s">
        <v>45</v>
      </c>
      <c r="B45" s="16">
        <v>500000</v>
      </c>
      <c r="C45" s="14"/>
      <c r="D45" s="15">
        <v>14997.86</v>
      </c>
      <c r="E45" s="15">
        <f t="shared" si="8"/>
        <v>14997.86</v>
      </c>
      <c r="F45" s="16">
        <f t="shared" si="9"/>
        <v>485002.14</v>
      </c>
    </row>
    <row r="46" spans="1:6" x14ac:dyDescent="0.25">
      <c r="A46" s="17" t="s">
        <v>46</v>
      </c>
      <c r="B46" s="16">
        <v>180000</v>
      </c>
      <c r="C46" s="14"/>
      <c r="D46" s="15"/>
      <c r="E46" s="15">
        <f t="shared" si="8"/>
        <v>0</v>
      </c>
      <c r="F46" s="16">
        <f t="shared" si="9"/>
        <v>180000</v>
      </c>
    </row>
    <row r="47" spans="1:6" x14ac:dyDescent="0.25">
      <c r="A47" s="17" t="s">
        <v>47</v>
      </c>
      <c r="B47" s="16">
        <v>1420000</v>
      </c>
      <c r="C47" s="14"/>
      <c r="D47" s="15">
        <v>93781.21</v>
      </c>
      <c r="E47" s="15">
        <f t="shared" si="8"/>
        <v>93781.21</v>
      </c>
      <c r="F47" s="16">
        <f t="shared" si="9"/>
        <v>1326218.79</v>
      </c>
    </row>
    <row r="48" spans="1:6" x14ac:dyDescent="0.25">
      <c r="A48" s="17" t="s">
        <v>48</v>
      </c>
      <c r="B48" s="16">
        <v>900000</v>
      </c>
      <c r="C48" s="14"/>
      <c r="D48" s="15"/>
      <c r="E48" s="15">
        <f t="shared" si="8"/>
        <v>0</v>
      </c>
      <c r="F48" s="16">
        <f t="shared" si="9"/>
        <v>900000</v>
      </c>
    </row>
    <row r="49" spans="1:6" x14ac:dyDescent="0.25">
      <c r="A49" s="12" t="s">
        <v>49</v>
      </c>
      <c r="B49" s="16">
        <v>300000</v>
      </c>
      <c r="C49" s="14"/>
      <c r="D49" s="15">
        <v>480</v>
      </c>
      <c r="E49" s="15">
        <f t="shared" si="8"/>
        <v>480</v>
      </c>
      <c r="F49" s="16">
        <f t="shared" si="9"/>
        <v>299520</v>
      </c>
    </row>
    <row r="50" spans="1:6" x14ac:dyDescent="0.25">
      <c r="A50" s="12" t="s">
        <v>50</v>
      </c>
      <c r="B50" s="16">
        <v>200000</v>
      </c>
      <c r="C50" s="14"/>
      <c r="D50" s="15"/>
      <c r="E50" s="15">
        <f t="shared" si="8"/>
        <v>0</v>
      </c>
      <c r="F50" s="16">
        <f t="shared" si="9"/>
        <v>200000</v>
      </c>
    </row>
    <row r="51" spans="1:6" x14ac:dyDescent="0.25">
      <c r="A51" s="12" t="s">
        <v>31</v>
      </c>
      <c r="B51" s="16">
        <v>1800000</v>
      </c>
      <c r="C51" s="14"/>
      <c r="D51" s="15"/>
      <c r="E51" s="15">
        <f t="shared" si="8"/>
        <v>0</v>
      </c>
      <c r="F51" s="16">
        <f t="shared" si="9"/>
        <v>1800000</v>
      </c>
    </row>
    <row r="52" spans="1:6" x14ac:dyDescent="0.25">
      <c r="A52" s="9" t="s">
        <v>51</v>
      </c>
      <c r="B52" s="10">
        <f>+B53</f>
        <v>0</v>
      </c>
      <c r="C52" s="10">
        <f t="shared" ref="C52:F52" si="10">+C53</f>
        <v>0</v>
      </c>
      <c r="D52" s="10">
        <f t="shared" si="10"/>
        <v>0</v>
      </c>
      <c r="E52" s="10">
        <f t="shared" si="10"/>
        <v>0</v>
      </c>
      <c r="F52" s="10">
        <f t="shared" si="10"/>
        <v>0</v>
      </c>
    </row>
    <row r="53" spans="1:6" x14ac:dyDescent="0.25">
      <c r="A53" s="12" t="s">
        <v>51</v>
      </c>
      <c r="B53" s="15">
        <v>0</v>
      </c>
      <c r="C53" s="14"/>
      <c r="D53" s="15"/>
      <c r="E53" s="15">
        <f t="shared" ref="E53" si="11">+C53+D53</f>
        <v>0</v>
      </c>
      <c r="F53" s="16">
        <f t="shared" ref="F53" si="12">+B53-E53</f>
        <v>0</v>
      </c>
    </row>
    <row r="54" spans="1:6" x14ac:dyDescent="0.25">
      <c r="A54" s="9" t="s">
        <v>52</v>
      </c>
      <c r="B54" s="10">
        <f>+SUM(B55:B66)</f>
        <v>8342000</v>
      </c>
      <c r="C54" s="10">
        <f t="shared" ref="C54:F54" si="13">+SUM(C55:C66)</f>
        <v>0</v>
      </c>
      <c r="D54" s="10">
        <f t="shared" si="13"/>
        <v>255460</v>
      </c>
      <c r="E54" s="10">
        <f t="shared" si="13"/>
        <v>255460</v>
      </c>
      <c r="F54" s="10">
        <f t="shared" si="13"/>
        <v>8086540</v>
      </c>
    </row>
    <row r="55" spans="1:6" x14ac:dyDescent="0.25">
      <c r="A55" s="12" t="s">
        <v>53</v>
      </c>
      <c r="B55" s="15">
        <v>150000</v>
      </c>
      <c r="C55" s="14"/>
      <c r="D55" s="15"/>
      <c r="E55" s="15">
        <f t="shared" ref="E55:E66" si="14">+C55+D55</f>
        <v>0</v>
      </c>
      <c r="F55" s="16">
        <f t="shared" ref="F55:F66" si="15">+B55-E55</f>
        <v>150000</v>
      </c>
    </row>
    <row r="56" spans="1:6" x14ac:dyDescent="0.25">
      <c r="A56" s="12" t="s">
        <v>54</v>
      </c>
      <c r="B56" s="15">
        <v>500000</v>
      </c>
      <c r="C56" s="14"/>
      <c r="D56" s="15">
        <v>20000</v>
      </c>
      <c r="E56" s="15">
        <f t="shared" si="14"/>
        <v>20000</v>
      </c>
      <c r="F56" s="16">
        <f t="shared" si="15"/>
        <v>480000</v>
      </c>
    </row>
    <row r="57" spans="1:6" x14ac:dyDescent="0.25">
      <c r="A57" s="12" t="s">
        <v>55</v>
      </c>
      <c r="B57" s="15">
        <v>2014000</v>
      </c>
      <c r="C57" s="14"/>
      <c r="D57" s="15">
        <v>154100</v>
      </c>
      <c r="E57" s="15">
        <f t="shared" si="14"/>
        <v>154100</v>
      </c>
      <c r="F57" s="16">
        <f t="shared" si="15"/>
        <v>1859900</v>
      </c>
    </row>
    <row r="58" spans="1:6" x14ac:dyDescent="0.25">
      <c r="A58" s="12" t="s">
        <v>56</v>
      </c>
      <c r="B58" s="15">
        <v>300000</v>
      </c>
      <c r="C58" s="14"/>
      <c r="D58" s="15"/>
      <c r="E58" s="15">
        <f t="shared" si="14"/>
        <v>0</v>
      </c>
      <c r="F58" s="16">
        <f t="shared" si="15"/>
        <v>300000</v>
      </c>
    </row>
    <row r="59" spans="1:6" x14ac:dyDescent="0.25">
      <c r="A59" s="12" t="s">
        <v>57</v>
      </c>
      <c r="B59" s="13">
        <v>150000</v>
      </c>
      <c r="C59" s="14"/>
      <c r="D59" s="15"/>
      <c r="E59" s="15">
        <f t="shared" si="14"/>
        <v>0</v>
      </c>
      <c r="F59" s="16">
        <f t="shared" si="15"/>
        <v>150000</v>
      </c>
    </row>
    <row r="60" spans="1:6" x14ac:dyDescent="0.25">
      <c r="A60" s="12" t="s">
        <v>58</v>
      </c>
      <c r="B60" s="15">
        <v>90000</v>
      </c>
      <c r="C60" s="14"/>
      <c r="D60" s="15"/>
      <c r="E60" s="15">
        <f t="shared" si="14"/>
        <v>0</v>
      </c>
      <c r="F60" s="16">
        <f t="shared" si="15"/>
        <v>90000</v>
      </c>
    </row>
    <row r="61" spans="1:6" x14ac:dyDescent="0.25">
      <c r="A61" s="12" t="s">
        <v>59</v>
      </c>
      <c r="B61" s="13">
        <v>300000</v>
      </c>
      <c r="C61" s="14"/>
      <c r="D61" s="15"/>
      <c r="E61" s="15">
        <f t="shared" si="14"/>
        <v>0</v>
      </c>
      <c r="F61" s="16">
        <f t="shared" si="15"/>
        <v>300000</v>
      </c>
    </row>
    <row r="62" spans="1:6" x14ac:dyDescent="0.25">
      <c r="A62" s="12" t="s">
        <v>60</v>
      </c>
      <c r="B62" s="13">
        <v>2000000</v>
      </c>
      <c r="C62" s="14"/>
      <c r="D62" s="15">
        <v>15960</v>
      </c>
      <c r="E62" s="15">
        <f t="shared" si="14"/>
        <v>15960</v>
      </c>
      <c r="F62" s="16">
        <f t="shared" si="15"/>
        <v>1984040</v>
      </c>
    </row>
    <row r="63" spans="1:6" x14ac:dyDescent="0.25">
      <c r="A63" s="12" t="s">
        <v>61</v>
      </c>
      <c r="B63" s="13">
        <v>1000000</v>
      </c>
      <c r="C63" s="14"/>
      <c r="D63" s="15"/>
      <c r="E63" s="15">
        <f t="shared" si="14"/>
        <v>0</v>
      </c>
      <c r="F63" s="16">
        <f t="shared" si="15"/>
        <v>1000000</v>
      </c>
    </row>
    <row r="64" spans="1:6" x14ac:dyDescent="0.25">
      <c r="A64" s="21" t="s">
        <v>62</v>
      </c>
      <c r="B64" s="13">
        <v>486000</v>
      </c>
      <c r="C64" s="14"/>
      <c r="D64" s="15">
        <v>26000</v>
      </c>
      <c r="E64" s="15">
        <f t="shared" si="14"/>
        <v>26000</v>
      </c>
      <c r="F64" s="16">
        <f t="shared" si="15"/>
        <v>460000</v>
      </c>
    </row>
    <row r="65" spans="1:6" x14ac:dyDescent="0.25">
      <c r="A65" s="21" t="s">
        <v>82</v>
      </c>
      <c r="B65" s="13">
        <v>352000</v>
      </c>
      <c r="C65" s="14"/>
      <c r="D65" s="15"/>
      <c r="E65" s="15"/>
      <c r="F65" s="16">
        <f t="shared" si="15"/>
        <v>352000</v>
      </c>
    </row>
    <row r="66" spans="1:6" x14ac:dyDescent="0.25">
      <c r="A66" s="21" t="s">
        <v>83</v>
      </c>
      <c r="B66" s="13">
        <v>1000000</v>
      </c>
      <c r="C66" s="14"/>
      <c r="D66" s="15">
        <v>39400</v>
      </c>
      <c r="E66" s="15">
        <f t="shared" si="14"/>
        <v>39400</v>
      </c>
      <c r="F66" s="16">
        <f t="shared" si="15"/>
        <v>960600</v>
      </c>
    </row>
    <row r="67" spans="1:6" x14ac:dyDescent="0.25">
      <c r="A67" s="21"/>
      <c r="B67" s="18"/>
      <c r="C67" s="14"/>
      <c r="D67" s="15"/>
      <c r="E67" s="15"/>
      <c r="F67" s="16"/>
    </row>
    <row r="68" spans="1:6" x14ac:dyDescent="0.25">
      <c r="A68" s="9" t="s">
        <v>63</v>
      </c>
      <c r="B68" s="10">
        <f>+B69</f>
        <v>26900265</v>
      </c>
      <c r="C68" s="10">
        <f t="shared" ref="C68:F68" si="16">+C69</f>
        <v>0</v>
      </c>
      <c r="D68" s="10">
        <f t="shared" si="16"/>
        <v>2536444.2400000002</v>
      </c>
      <c r="E68" s="10">
        <f t="shared" si="16"/>
        <v>2536444.2400000002</v>
      </c>
      <c r="F68" s="10">
        <f t="shared" si="16"/>
        <v>24363820.759999998</v>
      </c>
    </row>
    <row r="69" spans="1:6" x14ac:dyDescent="0.25">
      <c r="A69" s="9" t="s">
        <v>64</v>
      </c>
      <c r="B69" s="10">
        <f>+B70+B78</f>
        <v>26900265</v>
      </c>
      <c r="C69" s="10">
        <f t="shared" ref="C69:F69" si="17">+C70+C78</f>
        <v>0</v>
      </c>
      <c r="D69" s="10">
        <f t="shared" si="17"/>
        <v>2536444.2400000002</v>
      </c>
      <c r="E69" s="10">
        <f t="shared" si="17"/>
        <v>2536444.2400000002</v>
      </c>
      <c r="F69" s="10">
        <f t="shared" si="17"/>
        <v>24363820.759999998</v>
      </c>
    </row>
    <row r="70" spans="1:6" x14ac:dyDescent="0.25">
      <c r="A70" s="9" t="s">
        <v>65</v>
      </c>
      <c r="B70" s="10">
        <f>+SUM(B71:B77)</f>
        <v>2900000</v>
      </c>
      <c r="C70" s="10">
        <f t="shared" ref="C70:F70" si="18">+SUM(C71:C77)</f>
        <v>0</v>
      </c>
      <c r="D70" s="10">
        <f t="shared" si="18"/>
        <v>33480</v>
      </c>
      <c r="E70" s="10">
        <f t="shared" si="18"/>
        <v>33480</v>
      </c>
      <c r="F70" s="10">
        <f t="shared" si="18"/>
        <v>2866520</v>
      </c>
    </row>
    <row r="71" spans="1:6" x14ac:dyDescent="0.25">
      <c r="A71" s="12" t="s">
        <v>66</v>
      </c>
      <c r="B71" s="13">
        <v>1000000</v>
      </c>
      <c r="C71" s="14"/>
      <c r="D71" s="15">
        <v>33480</v>
      </c>
      <c r="E71" s="15">
        <f t="shared" ref="E71:E77" si="19">+C71+D71</f>
        <v>33480</v>
      </c>
      <c r="F71" s="16">
        <f t="shared" ref="F71:F77" si="20">+B71-E71</f>
        <v>966520</v>
      </c>
    </row>
    <row r="72" spans="1:6" x14ac:dyDescent="0.25">
      <c r="A72" s="12" t="s">
        <v>67</v>
      </c>
      <c r="B72" s="13">
        <v>500000</v>
      </c>
      <c r="C72" s="14"/>
      <c r="D72" s="15"/>
      <c r="E72" s="15">
        <f t="shared" si="19"/>
        <v>0</v>
      </c>
      <c r="F72" s="16">
        <f t="shared" si="20"/>
        <v>500000</v>
      </c>
    </row>
    <row r="73" spans="1:6" x14ac:dyDescent="0.25">
      <c r="A73" s="12" t="s">
        <v>68</v>
      </c>
      <c r="B73" s="13">
        <v>1000000</v>
      </c>
      <c r="C73" s="14"/>
      <c r="D73" s="15"/>
      <c r="E73" s="15">
        <f t="shared" si="19"/>
        <v>0</v>
      </c>
      <c r="F73" s="16">
        <f t="shared" si="20"/>
        <v>1000000</v>
      </c>
    </row>
    <row r="74" spans="1:6" x14ac:dyDescent="0.25">
      <c r="A74" s="12" t="s">
        <v>69</v>
      </c>
      <c r="B74" s="13">
        <v>350000</v>
      </c>
      <c r="C74" s="14"/>
      <c r="D74" s="15"/>
      <c r="E74" s="15">
        <f t="shared" si="19"/>
        <v>0</v>
      </c>
      <c r="F74" s="16">
        <f t="shared" si="20"/>
        <v>350000</v>
      </c>
    </row>
    <row r="75" spans="1:6" x14ac:dyDescent="0.25">
      <c r="A75" s="17" t="s">
        <v>70</v>
      </c>
      <c r="B75" s="13">
        <v>50000</v>
      </c>
      <c r="C75" s="14"/>
      <c r="D75" s="15"/>
      <c r="E75" s="15">
        <f t="shared" si="19"/>
        <v>0</v>
      </c>
      <c r="F75" s="16">
        <f t="shared" si="20"/>
        <v>50000</v>
      </c>
    </row>
    <row r="76" spans="1:6" x14ac:dyDescent="0.25">
      <c r="A76" s="17" t="s">
        <v>71</v>
      </c>
      <c r="B76" s="15">
        <v>0</v>
      </c>
      <c r="C76" s="14"/>
      <c r="D76" s="15"/>
      <c r="E76" s="15">
        <f t="shared" si="19"/>
        <v>0</v>
      </c>
      <c r="F76" s="16">
        <f t="shared" si="20"/>
        <v>0</v>
      </c>
    </row>
    <row r="77" spans="1:6" x14ac:dyDescent="0.25">
      <c r="A77" s="17" t="s">
        <v>72</v>
      </c>
      <c r="B77" s="15">
        <v>0</v>
      </c>
      <c r="C77" s="14"/>
      <c r="D77" s="15"/>
      <c r="E77" s="15">
        <f t="shared" si="19"/>
        <v>0</v>
      </c>
      <c r="F77" s="16">
        <f t="shared" si="20"/>
        <v>0</v>
      </c>
    </row>
    <row r="78" spans="1:6" x14ac:dyDescent="0.25">
      <c r="A78" s="9" t="s">
        <v>73</v>
      </c>
      <c r="B78" s="10">
        <f>+SUM(B79:B94)</f>
        <v>24000265</v>
      </c>
      <c r="C78" s="10">
        <f t="shared" ref="C78:F78" si="21">+SUM(C79:C94)</f>
        <v>0</v>
      </c>
      <c r="D78" s="10">
        <f t="shared" si="21"/>
        <v>2502964.2400000002</v>
      </c>
      <c r="E78" s="10">
        <f t="shared" si="21"/>
        <v>2502964.2400000002</v>
      </c>
      <c r="F78" s="10">
        <f t="shared" si="21"/>
        <v>21497300.759999998</v>
      </c>
    </row>
    <row r="79" spans="1:6" x14ac:dyDescent="0.25">
      <c r="A79" s="32" t="s">
        <v>74</v>
      </c>
      <c r="B79" s="31">
        <v>272000</v>
      </c>
      <c r="C79" s="14"/>
      <c r="D79" s="15"/>
      <c r="E79" s="15">
        <f t="shared" ref="E79:E94" si="22">+C79+D79</f>
        <v>0</v>
      </c>
      <c r="F79" s="16">
        <f t="shared" ref="F79:F94" si="23">+B79-E79</f>
        <v>272000</v>
      </c>
    </row>
    <row r="80" spans="1:6" x14ac:dyDescent="0.25">
      <c r="A80" s="32" t="s">
        <v>84</v>
      </c>
      <c r="B80" s="31">
        <v>400000</v>
      </c>
      <c r="C80" s="14"/>
      <c r="D80" s="15"/>
      <c r="E80" s="15">
        <f t="shared" si="22"/>
        <v>0</v>
      </c>
      <c r="F80" s="16">
        <f t="shared" si="23"/>
        <v>400000</v>
      </c>
    </row>
    <row r="81" spans="1:6" x14ac:dyDescent="0.25">
      <c r="A81" s="32" t="s">
        <v>85</v>
      </c>
      <c r="B81" s="31">
        <v>113000</v>
      </c>
      <c r="C81" s="14"/>
      <c r="D81" s="15"/>
      <c r="E81" s="15">
        <f t="shared" si="22"/>
        <v>0</v>
      </c>
      <c r="F81" s="16">
        <f t="shared" si="23"/>
        <v>113000</v>
      </c>
    </row>
    <row r="82" spans="1:6" x14ac:dyDescent="0.25">
      <c r="A82" s="32" t="s">
        <v>86</v>
      </c>
      <c r="B82" s="31">
        <v>300000</v>
      </c>
      <c r="C82" s="14"/>
      <c r="D82" s="15"/>
      <c r="E82" s="15">
        <f t="shared" si="22"/>
        <v>0</v>
      </c>
      <c r="F82" s="16">
        <f t="shared" si="23"/>
        <v>300000</v>
      </c>
    </row>
    <row r="83" spans="1:6" x14ac:dyDescent="0.25">
      <c r="A83" s="32" t="s">
        <v>87</v>
      </c>
      <c r="B83" s="31">
        <v>1620000</v>
      </c>
      <c r="C83" s="14"/>
      <c r="D83" s="15"/>
      <c r="E83" s="15">
        <f t="shared" si="22"/>
        <v>0</v>
      </c>
      <c r="F83" s="16">
        <f t="shared" si="23"/>
        <v>1620000</v>
      </c>
    </row>
    <row r="84" spans="1:6" x14ac:dyDescent="0.25">
      <c r="A84" s="32" t="s">
        <v>88</v>
      </c>
      <c r="B84" s="31">
        <v>800000</v>
      </c>
      <c r="C84" s="14"/>
      <c r="D84" s="15"/>
      <c r="E84" s="15">
        <f t="shared" si="22"/>
        <v>0</v>
      </c>
      <c r="F84" s="16">
        <f t="shared" si="23"/>
        <v>800000</v>
      </c>
    </row>
    <row r="85" spans="1:6" x14ac:dyDescent="0.25">
      <c r="A85" s="32" t="s">
        <v>89</v>
      </c>
      <c r="B85" s="31">
        <v>200000</v>
      </c>
      <c r="C85" s="14"/>
      <c r="D85" s="15"/>
      <c r="E85" s="15">
        <f t="shared" si="22"/>
        <v>0</v>
      </c>
      <c r="F85" s="16">
        <f t="shared" si="23"/>
        <v>200000</v>
      </c>
    </row>
    <row r="86" spans="1:6" x14ac:dyDescent="0.25">
      <c r="A86" s="32" t="s">
        <v>90</v>
      </c>
      <c r="B86" s="31">
        <v>200000</v>
      </c>
      <c r="C86" s="14"/>
      <c r="D86" s="15"/>
      <c r="E86" s="15">
        <f t="shared" si="22"/>
        <v>0</v>
      </c>
      <c r="F86" s="16">
        <f t="shared" si="23"/>
        <v>200000</v>
      </c>
    </row>
    <row r="87" spans="1:6" x14ac:dyDescent="0.25">
      <c r="A87" s="32" t="s">
        <v>91</v>
      </c>
      <c r="B87" s="31">
        <v>1000000</v>
      </c>
      <c r="C87" s="14"/>
      <c r="D87" s="15"/>
      <c r="E87" s="15">
        <f t="shared" si="22"/>
        <v>0</v>
      </c>
      <c r="F87" s="16">
        <f t="shared" si="23"/>
        <v>1000000</v>
      </c>
    </row>
    <row r="88" spans="1:6" x14ac:dyDescent="0.25">
      <c r="A88" s="32" t="s">
        <v>92</v>
      </c>
      <c r="B88" s="31">
        <v>300000</v>
      </c>
      <c r="C88" s="14"/>
      <c r="D88" s="15"/>
      <c r="E88" s="15">
        <f t="shared" si="22"/>
        <v>0</v>
      </c>
      <c r="F88" s="16">
        <f t="shared" si="23"/>
        <v>300000</v>
      </c>
    </row>
    <row r="89" spans="1:6" x14ac:dyDescent="0.25">
      <c r="A89" s="32" t="s">
        <v>93</v>
      </c>
      <c r="B89" s="31">
        <v>1000000</v>
      </c>
      <c r="C89" s="14"/>
      <c r="D89" s="15"/>
      <c r="E89" s="15">
        <f t="shared" si="22"/>
        <v>0</v>
      </c>
      <c r="F89" s="16">
        <f t="shared" si="23"/>
        <v>1000000</v>
      </c>
    </row>
    <row r="90" spans="1:6" x14ac:dyDescent="0.25">
      <c r="A90" s="32" t="s">
        <v>94</v>
      </c>
      <c r="B90" s="31">
        <v>200000</v>
      </c>
      <c r="C90" s="14"/>
      <c r="D90" s="15"/>
      <c r="E90" s="15">
        <f t="shared" si="22"/>
        <v>0</v>
      </c>
      <c r="F90" s="16">
        <f t="shared" si="23"/>
        <v>200000</v>
      </c>
    </row>
    <row r="91" spans="1:6" x14ac:dyDescent="0.25">
      <c r="A91" s="32" t="s">
        <v>95</v>
      </c>
      <c r="B91" s="31">
        <v>1000000</v>
      </c>
      <c r="C91" s="14"/>
      <c r="D91" s="15"/>
      <c r="E91" s="15">
        <f t="shared" si="22"/>
        <v>0</v>
      </c>
      <c r="F91" s="16">
        <f t="shared" si="23"/>
        <v>1000000</v>
      </c>
    </row>
    <row r="92" spans="1:6" x14ac:dyDescent="0.25">
      <c r="A92" s="32" t="s">
        <v>96</v>
      </c>
      <c r="B92" s="31">
        <v>1000000</v>
      </c>
      <c r="C92" s="14"/>
      <c r="D92" s="15">
        <v>4588.93</v>
      </c>
      <c r="E92" s="15">
        <f t="shared" si="22"/>
        <v>4588.93</v>
      </c>
      <c r="F92" s="16">
        <f t="shared" si="23"/>
        <v>995411.07</v>
      </c>
    </row>
    <row r="93" spans="1:6" x14ac:dyDescent="0.25">
      <c r="A93" s="32" t="s">
        <v>97</v>
      </c>
      <c r="B93" s="31">
        <v>7268703</v>
      </c>
      <c r="C93" s="14"/>
      <c r="D93" s="15">
        <v>2180610.9</v>
      </c>
      <c r="E93" s="15">
        <f t="shared" si="22"/>
        <v>2180610.9</v>
      </c>
      <c r="F93" s="16">
        <f t="shared" si="23"/>
        <v>5088092.0999999996</v>
      </c>
    </row>
    <row r="94" spans="1:6" x14ac:dyDescent="0.25">
      <c r="A94" s="32" t="s">
        <v>98</v>
      </c>
      <c r="B94" s="31">
        <v>8326562</v>
      </c>
      <c r="C94" s="14"/>
      <c r="D94" s="15">
        <v>317764.40999999997</v>
      </c>
      <c r="E94" s="15">
        <f t="shared" si="22"/>
        <v>317764.40999999997</v>
      </c>
      <c r="F94" s="16">
        <f t="shared" si="23"/>
        <v>8008797.5899999999</v>
      </c>
    </row>
    <row r="95" spans="1:6" x14ac:dyDescent="0.25">
      <c r="A95" s="12"/>
      <c r="B95" s="15"/>
      <c r="C95" s="14"/>
      <c r="D95" s="15"/>
      <c r="E95" s="15"/>
      <c r="F95" s="16"/>
    </row>
    <row r="96" spans="1:6" x14ac:dyDescent="0.25">
      <c r="A96" s="9" t="s">
        <v>75</v>
      </c>
      <c r="B96" s="10">
        <f>+B8+B69</f>
        <v>218866264.99998829</v>
      </c>
      <c r="C96" s="10">
        <f t="shared" ref="C96:F96" si="24">+C8+C69</f>
        <v>0</v>
      </c>
      <c r="D96" s="10">
        <f t="shared" si="24"/>
        <v>16572150.420000002</v>
      </c>
      <c r="E96" s="10">
        <f t="shared" si="24"/>
        <v>16572150.420000002</v>
      </c>
      <c r="F96" s="10">
        <f t="shared" si="24"/>
        <v>202294114.5799883</v>
      </c>
    </row>
    <row r="97" spans="1:6" x14ac:dyDescent="0.25">
      <c r="A97" s="9"/>
      <c r="B97" s="15"/>
      <c r="C97" s="15"/>
      <c r="D97" s="15"/>
      <c r="E97" s="15"/>
      <c r="F97" s="15"/>
    </row>
    <row r="98" spans="1:6" x14ac:dyDescent="0.25">
      <c r="A98" s="9" t="s">
        <v>76</v>
      </c>
      <c r="B98" s="10">
        <f>+B99</f>
        <v>6700000</v>
      </c>
      <c r="C98" s="10">
        <f t="shared" ref="C98:F98" si="25">+C99</f>
        <v>0</v>
      </c>
      <c r="D98" s="10">
        <f t="shared" si="25"/>
        <v>8191665.9000000004</v>
      </c>
      <c r="E98" s="10">
        <f t="shared" si="25"/>
        <v>8191665.9000000004</v>
      </c>
      <c r="F98" s="10">
        <f t="shared" si="25"/>
        <v>-1491665.9000000004</v>
      </c>
    </row>
    <row r="99" spans="1:6" ht="15.6" thickBot="1" x14ac:dyDescent="0.3">
      <c r="A99" s="22" t="s">
        <v>77</v>
      </c>
      <c r="B99" s="23">
        <v>6700000</v>
      </c>
      <c r="C99" s="24"/>
      <c r="D99" s="23">
        <v>8191665.9000000004</v>
      </c>
      <c r="E99" s="15">
        <f t="shared" ref="E99" si="26">+C99+D99</f>
        <v>8191665.9000000004</v>
      </c>
      <c r="F99" s="16">
        <f t="shared" ref="F99" si="27">+B99-E99</f>
        <v>-1491665.9000000004</v>
      </c>
    </row>
    <row r="100" spans="1:6" s="27" customFormat="1" ht="15.6" thickBot="1" x14ac:dyDescent="0.3">
      <c r="A100" s="25" t="s">
        <v>78</v>
      </c>
      <c r="B100" s="26">
        <f>+B96+B98</f>
        <v>225566264.99998829</v>
      </c>
      <c r="C100" s="26">
        <f t="shared" ref="C100:F100" si="28">+C96+C98</f>
        <v>0</v>
      </c>
      <c r="D100" s="26">
        <f t="shared" si="28"/>
        <v>24763816.32</v>
      </c>
      <c r="E100" s="26">
        <f t="shared" si="28"/>
        <v>24763816.32</v>
      </c>
      <c r="F100" s="26">
        <f t="shared" si="28"/>
        <v>200802448.67998829</v>
      </c>
    </row>
    <row r="101" spans="1:6" x14ac:dyDescent="0.25">
      <c r="A101" s="2"/>
      <c r="B101" s="2"/>
      <c r="C101" s="2"/>
      <c r="D101" s="2"/>
      <c r="E101" s="2"/>
      <c r="F101" s="2"/>
    </row>
    <row r="102" spans="1:6" x14ac:dyDescent="0.25">
      <c r="A102" s="28"/>
      <c r="B102" s="2"/>
      <c r="C102" s="29"/>
      <c r="D102" s="29"/>
      <c r="E102" s="29"/>
      <c r="F102" s="2"/>
    </row>
    <row r="103" spans="1:6" x14ac:dyDescent="0.25">
      <c r="A103" s="28"/>
      <c r="B103" s="2"/>
      <c r="C103" s="2"/>
      <c r="D103" s="30"/>
      <c r="E103" s="29"/>
      <c r="F103" s="2"/>
    </row>
    <row r="104" spans="1:6" x14ac:dyDescent="0.25">
      <c r="A104" s="28"/>
      <c r="B104" s="2"/>
      <c r="C104" s="2"/>
      <c r="D104" s="2"/>
      <c r="E104" s="29"/>
      <c r="F104" s="2"/>
    </row>
    <row r="105" spans="1:6" x14ac:dyDescent="0.25">
      <c r="A105" s="28"/>
      <c r="B105" s="2"/>
      <c r="C105" s="2"/>
      <c r="D105" s="29"/>
      <c r="E105" s="2"/>
      <c r="F105" s="2"/>
    </row>
    <row r="106" spans="1:6" x14ac:dyDescent="0.25">
      <c r="A106" s="2"/>
      <c r="B106" s="2"/>
      <c r="C106" s="2"/>
      <c r="D106" s="2"/>
      <c r="E106" s="2"/>
      <c r="F106" s="2"/>
    </row>
    <row r="107" spans="1:6" x14ac:dyDescent="0.25">
      <c r="A107" s="2"/>
      <c r="B107" s="2"/>
      <c r="C107" s="2"/>
      <c r="D107" s="2"/>
      <c r="E107" s="2"/>
      <c r="F107" s="2"/>
    </row>
    <row r="108" spans="1:6" x14ac:dyDescent="0.25">
      <c r="A108" s="2"/>
      <c r="B108" s="2"/>
      <c r="C108" s="2"/>
      <c r="D108" s="2"/>
      <c r="E108" s="2"/>
      <c r="F108" s="2"/>
    </row>
    <row r="109" spans="1:6" x14ac:dyDescent="0.25">
      <c r="A109" s="2"/>
      <c r="B109" s="2"/>
      <c r="C109" s="2"/>
      <c r="D109" s="2"/>
      <c r="E109" s="2"/>
      <c r="F109" s="2"/>
    </row>
    <row r="110" spans="1:6" x14ac:dyDescent="0.25">
      <c r="A110" s="2"/>
      <c r="B110" s="2"/>
      <c r="C110" s="2"/>
      <c r="D110" s="2"/>
      <c r="E110" s="2"/>
      <c r="F110" s="2"/>
    </row>
    <row r="111" spans="1:6" x14ac:dyDescent="0.25">
      <c r="A111" s="2"/>
      <c r="B111" s="2"/>
      <c r="C111" s="2"/>
      <c r="D111" s="2"/>
      <c r="E111" s="2"/>
      <c r="F111" s="2"/>
    </row>
    <row r="112" spans="1:6" x14ac:dyDescent="0.25">
      <c r="A112" s="2"/>
      <c r="B112" s="2"/>
      <c r="C112" s="2"/>
      <c r="D112" s="2"/>
      <c r="E112" s="2"/>
      <c r="F112" s="2"/>
    </row>
    <row r="113" spans="1:6" x14ac:dyDescent="0.25">
      <c r="A113" s="2"/>
      <c r="B113" s="2"/>
      <c r="C113" s="2"/>
      <c r="D113" s="2"/>
      <c r="E113" s="2"/>
      <c r="F113" s="2"/>
    </row>
    <row r="114" spans="1:6" x14ac:dyDescent="0.25">
      <c r="A114" s="2"/>
      <c r="B114" s="2"/>
      <c r="C114" s="2"/>
      <c r="D114" s="2"/>
      <c r="E114" s="2"/>
      <c r="F114" s="2"/>
    </row>
    <row r="115" spans="1:6" x14ac:dyDescent="0.25">
      <c r="A115" s="2"/>
      <c r="B115" s="2"/>
      <c r="C115" s="2"/>
      <c r="D115" s="2"/>
      <c r="E115" s="2"/>
      <c r="F115" s="2"/>
    </row>
    <row r="116" spans="1:6" x14ac:dyDescent="0.25">
      <c r="A116" s="2"/>
      <c r="B116" s="2"/>
      <c r="C116" s="2"/>
      <c r="D116" s="2"/>
      <c r="E116" s="2"/>
      <c r="F116" s="2"/>
    </row>
    <row r="117" spans="1:6" x14ac:dyDescent="0.25">
      <c r="A117" s="2"/>
      <c r="B117" s="2"/>
      <c r="C117" s="2"/>
      <c r="D117" s="2"/>
      <c r="E117" s="2"/>
      <c r="F117" s="2"/>
    </row>
    <row r="118" spans="1:6" x14ac:dyDescent="0.25">
      <c r="A118" s="2"/>
      <c r="B118" s="2"/>
      <c r="C118" s="2"/>
      <c r="D118" s="2"/>
      <c r="E118" s="2"/>
      <c r="F118" s="2"/>
    </row>
    <row r="119" spans="1:6" x14ac:dyDescent="0.25">
      <c r="A119" s="2"/>
      <c r="B119" s="2"/>
      <c r="C119" s="2"/>
      <c r="D119" s="2"/>
      <c r="E119" s="2"/>
      <c r="F119" s="2"/>
    </row>
    <row r="120" spans="1:6" x14ac:dyDescent="0.25">
      <c r="A120" s="2"/>
      <c r="B120" s="2"/>
      <c r="C120" s="2"/>
      <c r="D120" s="2"/>
      <c r="E120" s="2"/>
      <c r="F120" s="2"/>
    </row>
  </sheetData>
  <mergeCells count="2">
    <mergeCell ref="A4:F4"/>
    <mergeCell ref="A5:F5"/>
  </mergeCells>
  <printOptions horizontalCentered="1"/>
  <pageMargins left="0" right="0" top="0.98425196850393704" bottom="1.1811023622047245" header="0" footer="0"/>
  <pageSetup paperSize="5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B97DF3-07AF-4109-89B2-0F45E257A20A}">
  <sheetPr syncVertical="1" syncRef="A97" transitionEvaluation="1"/>
  <dimension ref="A1:F120"/>
  <sheetViews>
    <sheetView topLeftCell="A97" zoomScale="120" zoomScaleNormal="120" workbookViewId="0">
      <selection activeCell="F106" sqref="F106"/>
    </sheetView>
  </sheetViews>
  <sheetFormatPr baseColWidth="10" defaultColWidth="12.6640625" defaultRowHeight="15" x14ac:dyDescent="0.25"/>
  <cols>
    <col min="1" max="1" width="25.4140625" customWidth="1"/>
    <col min="2" max="2" width="11.33203125" customWidth="1"/>
    <col min="3" max="3" width="10.4140625" customWidth="1"/>
    <col min="4" max="4" width="9.75" customWidth="1"/>
    <col min="5" max="5" width="11.33203125" customWidth="1"/>
    <col min="6" max="6" width="10.25" customWidth="1"/>
  </cols>
  <sheetData>
    <row r="1" spans="1:6" x14ac:dyDescent="0.25">
      <c r="A1" s="1" t="s">
        <v>0</v>
      </c>
      <c r="B1" s="2"/>
      <c r="C1" s="2"/>
      <c r="D1" s="2"/>
      <c r="E1" s="2"/>
      <c r="F1" s="2"/>
    </row>
    <row r="2" spans="1:6" x14ac:dyDescent="0.25">
      <c r="A2" s="1" t="s">
        <v>1</v>
      </c>
      <c r="B2" s="2"/>
      <c r="C2" s="2"/>
      <c r="D2" s="2"/>
      <c r="E2" s="2"/>
      <c r="F2" s="2"/>
    </row>
    <row r="3" spans="1:6" x14ac:dyDescent="0.25">
      <c r="A3" s="2"/>
      <c r="B3" s="2"/>
      <c r="C3" s="2"/>
      <c r="D3" s="2"/>
      <c r="E3" s="2"/>
      <c r="F3" s="2"/>
    </row>
    <row r="4" spans="1:6" x14ac:dyDescent="0.25">
      <c r="A4" s="34" t="s">
        <v>2</v>
      </c>
      <c r="B4" s="34"/>
      <c r="C4" s="34"/>
      <c r="D4" s="34"/>
      <c r="E4" s="34"/>
      <c r="F4" s="34"/>
    </row>
    <row r="5" spans="1:6" x14ac:dyDescent="0.25">
      <c r="A5" s="34" t="s">
        <v>107</v>
      </c>
      <c r="B5" s="34"/>
      <c r="C5" s="34"/>
      <c r="D5" s="34"/>
      <c r="E5" s="34"/>
      <c r="F5" s="34"/>
    </row>
    <row r="6" spans="1:6" ht="15.6" thickBot="1" x14ac:dyDescent="0.3">
      <c r="A6" s="2"/>
      <c r="B6" s="2"/>
      <c r="C6" s="2"/>
      <c r="D6" s="2"/>
      <c r="E6" s="2"/>
      <c r="F6" s="2"/>
    </row>
    <row r="7" spans="1:6" ht="31.5" customHeight="1" thickBot="1" x14ac:dyDescent="0.3">
      <c r="A7" s="3" t="s">
        <v>3</v>
      </c>
      <c r="B7" s="4" t="s">
        <v>80</v>
      </c>
      <c r="C7" s="5" t="s">
        <v>4</v>
      </c>
      <c r="D7" s="5" t="s">
        <v>5</v>
      </c>
      <c r="E7" s="5" t="s">
        <v>6</v>
      </c>
      <c r="F7" s="6" t="s">
        <v>7</v>
      </c>
    </row>
    <row r="8" spans="1:6" x14ac:dyDescent="0.25">
      <c r="A8" s="7" t="s">
        <v>8</v>
      </c>
      <c r="B8" s="8">
        <f>+B9+B19+B43+B52+B54</f>
        <v>191965999.99998829</v>
      </c>
      <c r="C8" s="8">
        <f>sep!E8</f>
        <v>160531401.01999998</v>
      </c>
      <c r="D8" s="8">
        <f t="shared" ref="D8:F8" si="0">+D9+D19+D43+D52+D54</f>
        <v>18395042.539999999</v>
      </c>
      <c r="E8" s="8">
        <f t="shared" si="0"/>
        <v>178926443.56</v>
      </c>
      <c r="F8" s="8">
        <f t="shared" si="0"/>
        <v>13039556.439988315</v>
      </c>
    </row>
    <row r="9" spans="1:6" s="11" customFormat="1" x14ac:dyDescent="0.25">
      <c r="A9" s="9" t="s">
        <v>9</v>
      </c>
      <c r="B9" s="10">
        <f>+SUM(B10:B18)</f>
        <v>161572999.99998829</v>
      </c>
      <c r="C9" s="10">
        <f>sep!E9</f>
        <v>139348979.41</v>
      </c>
      <c r="D9" s="10">
        <f t="shared" ref="D9:F9" si="1">+SUM(D10:D18)</f>
        <v>15588627.220000001</v>
      </c>
      <c r="E9" s="10">
        <f t="shared" si="1"/>
        <v>154937606.63</v>
      </c>
      <c r="F9" s="10">
        <f t="shared" si="1"/>
        <v>6635393.3699883148</v>
      </c>
    </row>
    <row r="10" spans="1:6" x14ac:dyDescent="0.25">
      <c r="A10" s="12" t="s">
        <v>10</v>
      </c>
      <c r="B10" s="31">
        <v>3193924.4999999995</v>
      </c>
      <c r="C10" s="14">
        <f>sep!E10</f>
        <v>2508843.69</v>
      </c>
      <c r="D10" s="33">
        <v>258687.82</v>
      </c>
      <c r="E10" s="15">
        <f>+C10+D10</f>
        <v>2767531.51</v>
      </c>
      <c r="F10" s="16">
        <f>+B10-E10</f>
        <v>426392.98999999976</v>
      </c>
    </row>
    <row r="11" spans="1:6" x14ac:dyDescent="0.25">
      <c r="A11" s="12" t="s">
        <v>11</v>
      </c>
      <c r="B11" s="31">
        <v>20521439.249999996</v>
      </c>
      <c r="C11" s="14">
        <f>sep!E11</f>
        <v>21834424.799999997</v>
      </c>
      <c r="D11" s="33">
        <v>2232390.4500000002</v>
      </c>
      <c r="E11" s="15">
        <f t="shared" ref="E11:E18" si="2">+C11+D11</f>
        <v>24066815.249999996</v>
      </c>
      <c r="F11" s="16">
        <f t="shared" ref="F11:F18" si="3">+B11-E11</f>
        <v>-3545376</v>
      </c>
    </row>
    <row r="12" spans="1:6" x14ac:dyDescent="0.25">
      <c r="A12" s="12" t="s">
        <v>12</v>
      </c>
      <c r="B12" s="31">
        <v>3604632.7199999997</v>
      </c>
      <c r="C12" s="14">
        <f>sep!E12</f>
        <v>3652310.3300000005</v>
      </c>
      <c r="D12" s="33">
        <v>389043.41</v>
      </c>
      <c r="E12" s="15">
        <f t="shared" si="2"/>
        <v>4041353.7400000007</v>
      </c>
      <c r="F12" s="16">
        <f t="shared" si="3"/>
        <v>-436721.02000000095</v>
      </c>
    </row>
    <row r="13" spans="1:6" x14ac:dyDescent="0.25">
      <c r="A13" s="12" t="s">
        <v>13</v>
      </c>
      <c r="B13" s="31">
        <v>85858656.079584002</v>
      </c>
      <c r="C13" s="14">
        <f>sep!E13</f>
        <v>81711408.090000004</v>
      </c>
      <c r="D13" s="33">
        <v>9136311.5</v>
      </c>
      <c r="E13" s="15">
        <f t="shared" si="2"/>
        <v>90847719.590000004</v>
      </c>
      <c r="F13" s="16">
        <f t="shared" si="3"/>
        <v>-4989063.5104160011</v>
      </c>
    </row>
    <row r="14" spans="1:6" x14ac:dyDescent="0.25">
      <c r="A14" s="12" t="s">
        <v>14</v>
      </c>
      <c r="B14" s="31">
        <v>25350158.710404318</v>
      </c>
      <c r="C14" s="14">
        <f>sep!E14</f>
        <v>22586633.34</v>
      </c>
      <c r="D14" s="33">
        <v>2735042</v>
      </c>
      <c r="E14" s="15">
        <f t="shared" si="2"/>
        <v>25321675.34</v>
      </c>
      <c r="F14" s="16">
        <f t="shared" si="3"/>
        <v>28483.370404317975</v>
      </c>
    </row>
    <row r="15" spans="1:6" x14ac:dyDescent="0.25">
      <c r="A15" s="12" t="s">
        <v>15</v>
      </c>
      <c r="B15" s="31">
        <v>3289000</v>
      </c>
      <c r="C15" s="14">
        <f>sep!E15</f>
        <v>3119833.0999999996</v>
      </c>
      <c r="D15" s="33">
        <v>369723.72</v>
      </c>
      <c r="E15" s="15">
        <f t="shared" si="2"/>
        <v>3489556.8199999994</v>
      </c>
      <c r="F15" s="16">
        <f t="shared" si="3"/>
        <v>-200556.81999999937</v>
      </c>
    </row>
    <row r="16" spans="1:6" x14ac:dyDescent="0.25">
      <c r="A16" s="12" t="s">
        <v>16</v>
      </c>
      <c r="B16" s="31">
        <v>1442699.7</v>
      </c>
      <c r="C16" s="14">
        <f>sep!E16</f>
        <v>1414827.06</v>
      </c>
      <c r="D16" s="33">
        <v>153143.32</v>
      </c>
      <c r="E16" s="15">
        <f t="shared" si="2"/>
        <v>1567970.3800000001</v>
      </c>
      <c r="F16" s="16">
        <f t="shared" si="3"/>
        <v>-125270.68000000017</v>
      </c>
    </row>
    <row r="17" spans="1:6" x14ac:dyDescent="0.25">
      <c r="A17" s="12" t="s">
        <v>17</v>
      </c>
      <c r="B17" s="31">
        <f>14326051+438.04</f>
        <v>14326489.039999999</v>
      </c>
      <c r="C17" s="14">
        <f>sep!E17</f>
        <v>0</v>
      </c>
      <c r="D17" s="33"/>
      <c r="E17" s="15">
        <f t="shared" si="2"/>
        <v>0</v>
      </c>
      <c r="F17" s="16">
        <f t="shared" si="3"/>
        <v>14326489.039999999</v>
      </c>
    </row>
    <row r="18" spans="1:6" x14ac:dyDescent="0.25">
      <c r="A18" s="12" t="s">
        <v>18</v>
      </c>
      <c r="B18" s="31">
        <v>3986000</v>
      </c>
      <c r="C18" s="14">
        <f>sep!E18</f>
        <v>2520699</v>
      </c>
      <c r="D18" s="33">
        <v>314285</v>
      </c>
      <c r="E18" s="15">
        <f t="shared" si="2"/>
        <v>2834984</v>
      </c>
      <c r="F18" s="16">
        <f t="shared" si="3"/>
        <v>1151016</v>
      </c>
    </row>
    <row r="19" spans="1:6" x14ac:dyDescent="0.25">
      <c r="A19" s="9" t="s">
        <v>19</v>
      </c>
      <c r="B19" s="10">
        <f>+SUM(B20:B42)</f>
        <v>16601000</v>
      </c>
      <c r="C19" s="10">
        <f>sep!E19</f>
        <v>13025842.630000001</v>
      </c>
      <c r="D19" s="10">
        <f t="shared" ref="D19:F19" si="4">+SUM(D20:D42)</f>
        <v>1672278.37</v>
      </c>
      <c r="E19" s="10">
        <f t="shared" si="4"/>
        <v>14698120.999999998</v>
      </c>
      <c r="F19" s="10">
        <f t="shared" si="4"/>
        <v>1902879.0000000002</v>
      </c>
    </row>
    <row r="20" spans="1:6" x14ac:dyDescent="0.25">
      <c r="A20" s="17" t="s">
        <v>20</v>
      </c>
      <c r="B20" s="16">
        <v>186000</v>
      </c>
      <c r="C20" s="14">
        <f>sep!E20</f>
        <v>79862.350000000006</v>
      </c>
      <c r="D20" s="15"/>
      <c r="E20" s="15">
        <f t="shared" ref="E20:E42" si="5">+C20+D20</f>
        <v>79862.350000000006</v>
      </c>
      <c r="F20" s="16">
        <f t="shared" ref="F20:F42" si="6">+B20-E20</f>
        <v>106137.65</v>
      </c>
    </row>
    <row r="21" spans="1:6" x14ac:dyDescent="0.25">
      <c r="A21" s="17" t="s">
        <v>21</v>
      </c>
      <c r="B21" s="16">
        <v>1940000</v>
      </c>
      <c r="C21" s="14">
        <f>sep!E21</f>
        <v>2320036.31</v>
      </c>
      <c r="D21" s="15">
        <v>254463.21</v>
      </c>
      <c r="E21" s="15">
        <f t="shared" si="5"/>
        <v>2574499.52</v>
      </c>
      <c r="F21" s="16">
        <f t="shared" si="6"/>
        <v>-634499.52</v>
      </c>
    </row>
    <row r="22" spans="1:6" x14ac:dyDescent="0.25">
      <c r="A22" s="17" t="s">
        <v>22</v>
      </c>
      <c r="B22" s="16">
        <v>682000</v>
      </c>
      <c r="C22" s="14">
        <f>sep!E22</f>
        <v>719208.41</v>
      </c>
      <c r="D22" s="15">
        <v>50233.68</v>
      </c>
      <c r="E22" s="15">
        <f t="shared" si="5"/>
        <v>769442.09000000008</v>
      </c>
      <c r="F22" s="16">
        <f t="shared" si="6"/>
        <v>-87442.090000000084</v>
      </c>
    </row>
    <row r="23" spans="1:6" x14ac:dyDescent="0.25">
      <c r="A23" s="17" t="s">
        <v>23</v>
      </c>
      <c r="B23" s="16">
        <v>3166000</v>
      </c>
      <c r="C23" s="14">
        <f>sep!E23</f>
        <v>3835636.4099999997</v>
      </c>
      <c r="D23" s="15">
        <v>508532.23</v>
      </c>
      <c r="E23" s="15">
        <f t="shared" si="5"/>
        <v>4344168.6399999997</v>
      </c>
      <c r="F23" s="16">
        <f t="shared" si="6"/>
        <v>-1178168.6399999997</v>
      </c>
    </row>
    <row r="24" spans="1:6" x14ac:dyDescent="0.25">
      <c r="A24" s="17" t="s">
        <v>24</v>
      </c>
      <c r="B24" s="16">
        <v>156000</v>
      </c>
      <c r="C24" s="14">
        <f>sep!E24</f>
        <v>0</v>
      </c>
      <c r="D24" s="15"/>
      <c r="E24" s="15">
        <f t="shared" si="5"/>
        <v>0</v>
      </c>
      <c r="F24" s="16">
        <f t="shared" si="6"/>
        <v>156000</v>
      </c>
    </row>
    <row r="25" spans="1:6" x14ac:dyDescent="0.25">
      <c r="A25" s="17" t="s">
        <v>25</v>
      </c>
      <c r="B25" s="16">
        <v>900000</v>
      </c>
      <c r="C25" s="14">
        <f>sep!E25</f>
        <v>452020.8</v>
      </c>
      <c r="D25" s="15">
        <v>12000</v>
      </c>
      <c r="E25" s="15">
        <f t="shared" si="5"/>
        <v>464020.8</v>
      </c>
      <c r="F25" s="16">
        <f t="shared" si="6"/>
        <v>435979.2</v>
      </c>
    </row>
    <row r="26" spans="1:6" x14ac:dyDescent="0.25">
      <c r="A26" s="17" t="s">
        <v>26</v>
      </c>
      <c r="B26" s="16">
        <v>660000</v>
      </c>
      <c r="C26" s="14">
        <f>sep!E26</f>
        <v>451654</v>
      </c>
      <c r="D26" s="15">
        <v>9692</v>
      </c>
      <c r="E26" s="15">
        <f t="shared" si="5"/>
        <v>461346</v>
      </c>
      <c r="F26" s="16">
        <f t="shared" si="6"/>
        <v>198654</v>
      </c>
    </row>
    <row r="27" spans="1:6" x14ac:dyDescent="0.25">
      <c r="A27" s="17" t="s">
        <v>27</v>
      </c>
      <c r="B27" s="16">
        <v>3000000</v>
      </c>
      <c r="C27" s="14">
        <f>sep!E27</f>
        <v>2090952.93</v>
      </c>
      <c r="D27" s="15">
        <v>346727.15</v>
      </c>
      <c r="E27" s="15">
        <f t="shared" si="5"/>
        <v>2437680.08</v>
      </c>
      <c r="F27" s="16">
        <f t="shared" si="6"/>
        <v>562319.91999999993</v>
      </c>
    </row>
    <row r="28" spans="1:6" x14ac:dyDescent="0.25">
      <c r="A28" s="17" t="s">
        <v>28</v>
      </c>
      <c r="B28" s="16">
        <v>600000</v>
      </c>
      <c r="C28" s="14">
        <f>sep!E28</f>
        <v>399308.7</v>
      </c>
      <c r="D28" s="15">
        <v>29960</v>
      </c>
      <c r="E28" s="15">
        <f t="shared" si="5"/>
        <v>429268.7</v>
      </c>
      <c r="F28" s="16">
        <f t="shared" si="6"/>
        <v>170731.3</v>
      </c>
    </row>
    <row r="29" spans="1:6" x14ac:dyDescent="0.25">
      <c r="A29" s="17" t="s">
        <v>29</v>
      </c>
      <c r="B29" s="16">
        <v>200000</v>
      </c>
      <c r="C29" s="14">
        <f>sep!E29</f>
        <v>176686.25</v>
      </c>
      <c r="D29" s="15">
        <v>28915</v>
      </c>
      <c r="E29" s="15">
        <f t="shared" si="5"/>
        <v>205601.25</v>
      </c>
      <c r="F29" s="16">
        <f t="shared" si="6"/>
        <v>-5601.25</v>
      </c>
    </row>
    <row r="30" spans="1:6" x14ac:dyDescent="0.25">
      <c r="A30" s="17" t="s">
        <v>30</v>
      </c>
      <c r="B30" s="16">
        <v>8000</v>
      </c>
      <c r="C30" s="14">
        <f>sep!E30</f>
        <v>0</v>
      </c>
      <c r="D30" s="15"/>
      <c r="E30" s="15">
        <f t="shared" si="5"/>
        <v>0</v>
      </c>
      <c r="F30" s="16">
        <f t="shared" si="6"/>
        <v>8000</v>
      </c>
    </row>
    <row r="31" spans="1:6" x14ac:dyDescent="0.25">
      <c r="A31" s="17" t="s">
        <v>32</v>
      </c>
      <c r="B31" s="16">
        <v>100000</v>
      </c>
      <c r="C31" s="14">
        <f>sep!E31</f>
        <v>137099.85999999999</v>
      </c>
      <c r="D31" s="15"/>
      <c r="E31" s="15">
        <f t="shared" si="5"/>
        <v>137099.85999999999</v>
      </c>
      <c r="F31" s="16">
        <f t="shared" si="6"/>
        <v>-37099.859999999986</v>
      </c>
    </row>
    <row r="32" spans="1:6" x14ac:dyDescent="0.25">
      <c r="A32" s="17" t="s">
        <v>33</v>
      </c>
      <c r="B32" s="16">
        <v>10000</v>
      </c>
      <c r="C32" s="14">
        <f>sep!E32</f>
        <v>0</v>
      </c>
      <c r="D32" s="15"/>
      <c r="E32" s="15">
        <f t="shared" si="5"/>
        <v>0</v>
      </c>
      <c r="F32" s="16">
        <f t="shared" si="6"/>
        <v>10000</v>
      </c>
    </row>
    <row r="33" spans="1:6" x14ac:dyDescent="0.25">
      <c r="A33" s="17" t="s">
        <v>34</v>
      </c>
      <c r="B33" s="16">
        <v>100000</v>
      </c>
      <c r="C33" s="14">
        <f>sep!E33</f>
        <v>37879.479999999996</v>
      </c>
      <c r="D33" s="15">
        <v>16840</v>
      </c>
      <c r="E33" s="15">
        <f t="shared" si="5"/>
        <v>54719.479999999996</v>
      </c>
      <c r="F33" s="16">
        <f t="shared" si="6"/>
        <v>45280.520000000004</v>
      </c>
    </row>
    <row r="34" spans="1:6" x14ac:dyDescent="0.25">
      <c r="A34" s="17" t="s">
        <v>35</v>
      </c>
      <c r="B34" s="16">
        <v>200000</v>
      </c>
      <c r="C34" s="14">
        <f>sep!E34</f>
        <v>8500</v>
      </c>
      <c r="D34" s="15"/>
      <c r="E34" s="15">
        <f t="shared" si="5"/>
        <v>8500</v>
      </c>
      <c r="F34" s="16">
        <f t="shared" si="6"/>
        <v>191500</v>
      </c>
    </row>
    <row r="35" spans="1:6" x14ac:dyDescent="0.25">
      <c r="A35" s="17" t="s">
        <v>36</v>
      </c>
      <c r="B35" s="16">
        <v>1300000</v>
      </c>
      <c r="C35" s="14">
        <f>sep!E35</f>
        <v>2027300.0699999998</v>
      </c>
      <c r="D35" s="15">
        <v>389580.1</v>
      </c>
      <c r="E35" s="15">
        <f t="shared" si="5"/>
        <v>2416880.17</v>
      </c>
      <c r="F35" s="16">
        <f t="shared" si="6"/>
        <v>-1116880.17</v>
      </c>
    </row>
    <row r="36" spans="1:6" x14ac:dyDescent="0.25">
      <c r="A36" s="17" t="s">
        <v>37</v>
      </c>
      <c r="B36" s="16">
        <v>100000</v>
      </c>
      <c r="C36" s="14">
        <f>sep!E36</f>
        <v>0</v>
      </c>
      <c r="D36" s="15"/>
      <c r="E36" s="15">
        <f t="shared" si="5"/>
        <v>0</v>
      </c>
      <c r="F36" s="16">
        <f t="shared" si="6"/>
        <v>100000</v>
      </c>
    </row>
    <row r="37" spans="1:6" x14ac:dyDescent="0.25">
      <c r="A37" s="17" t="s">
        <v>38</v>
      </c>
      <c r="B37" s="16">
        <v>150000</v>
      </c>
      <c r="C37" s="14">
        <f>sep!E37</f>
        <v>37815</v>
      </c>
      <c r="D37" s="15"/>
      <c r="E37" s="15">
        <f t="shared" si="5"/>
        <v>37815</v>
      </c>
      <c r="F37" s="16">
        <f t="shared" si="6"/>
        <v>112185</v>
      </c>
    </row>
    <row r="38" spans="1:6" x14ac:dyDescent="0.25">
      <c r="A38" s="17" t="s">
        <v>39</v>
      </c>
      <c r="B38" s="16">
        <v>100000</v>
      </c>
      <c r="C38" s="14">
        <f>sep!E38</f>
        <v>16396</v>
      </c>
      <c r="D38" s="15">
        <v>12070</v>
      </c>
      <c r="E38" s="15">
        <f t="shared" si="5"/>
        <v>28466</v>
      </c>
      <c r="F38" s="16">
        <f t="shared" si="6"/>
        <v>71534</v>
      </c>
    </row>
    <row r="39" spans="1:6" x14ac:dyDescent="0.25">
      <c r="A39" s="12" t="s">
        <v>40</v>
      </c>
      <c r="B39" s="16">
        <v>50000</v>
      </c>
      <c r="C39" s="14">
        <f>sep!E39</f>
        <v>0</v>
      </c>
      <c r="D39" s="15"/>
      <c r="E39" s="15">
        <f t="shared" si="5"/>
        <v>0</v>
      </c>
      <c r="F39" s="16">
        <f t="shared" si="6"/>
        <v>50000</v>
      </c>
    </row>
    <row r="40" spans="1:6" x14ac:dyDescent="0.25">
      <c r="A40" s="12" t="s">
        <v>41</v>
      </c>
      <c r="B40" s="16">
        <v>2800000</v>
      </c>
      <c r="C40" s="14">
        <f>sep!E40</f>
        <v>0</v>
      </c>
      <c r="D40" s="15"/>
      <c r="E40" s="15">
        <f t="shared" si="5"/>
        <v>0</v>
      </c>
      <c r="F40" s="16">
        <f t="shared" si="6"/>
        <v>2800000</v>
      </c>
    </row>
    <row r="41" spans="1:6" x14ac:dyDescent="0.25">
      <c r="A41" s="17" t="s">
        <v>81</v>
      </c>
      <c r="B41" s="16">
        <v>150000</v>
      </c>
      <c r="C41" s="14">
        <f>sep!E41</f>
        <v>219936.06</v>
      </c>
      <c r="D41" s="15"/>
      <c r="E41" s="15">
        <f t="shared" si="5"/>
        <v>219936.06</v>
      </c>
      <c r="F41" s="16">
        <f t="shared" si="6"/>
        <v>-69936.06</v>
      </c>
    </row>
    <row r="42" spans="1:6" x14ac:dyDescent="0.25">
      <c r="A42" s="12" t="s">
        <v>42</v>
      </c>
      <c r="B42" s="16">
        <v>43000</v>
      </c>
      <c r="C42" s="14">
        <f>sep!E42</f>
        <v>15550</v>
      </c>
      <c r="D42" s="15">
        <v>13265</v>
      </c>
      <c r="E42" s="15">
        <f t="shared" si="5"/>
        <v>28815</v>
      </c>
      <c r="F42" s="16">
        <f t="shared" si="6"/>
        <v>14185</v>
      </c>
    </row>
    <row r="43" spans="1:6" x14ac:dyDescent="0.25">
      <c r="A43" s="19" t="s">
        <v>43</v>
      </c>
      <c r="B43" s="20">
        <f>+SUM(B44:B51)</f>
        <v>5450000</v>
      </c>
      <c r="C43" s="20">
        <f>sep!E43</f>
        <v>2920417.25</v>
      </c>
      <c r="D43" s="20">
        <f t="shared" ref="D43:F43" si="7">+SUM(D44:D51)</f>
        <v>408961.99</v>
      </c>
      <c r="E43" s="20">
        <f t="shared" si="7"/>
        <v>3329379.24</v>
      </c>
      <c r="F43" s="20">
        <f t="shared" si="7"/>
        <v>2120620.7599999998</v>
      </c>
    </row>
    <row r="44" spans="1:6" x14ac:dyDescent="0.25">
      <c r="A44" s="17" t="s">
        <v>44</v>
      </c>
      <c r="B44" s="16">
        <v>150000</v>
      </c>
      <c r="C44" s="14">
        <f>sep!E44</f>
        <v>144706.94</v>
      </c>
      <c r="D44" s="15"/>
      <c r="E44" s="15">
        <f t="shared" ref="E44:E51" si="8">+C44+D44</f>
        <v>144706.94</v>
      </c>
      <c r="F44" s="16">
        <f t="shared" ref="F44:F51" si="9">+B44-E44</f>
        <v>5293.0599999999977</v>
      </c>
    </row>
    <row r="45" spans="1:6" x14ac:dyDescent="0.25">
      <c r="A45" s="17" t="s">
        <v>45</v>
      </c>
      <c r="B45" s="16">
        <v>500000</v>
      </c>
      <c r="C45" s="14">
        <f>sep!E45</f>
        <v>333837.87</v>
      </c>
      <c r="D45" s="15">
        <v>43200</v>
      </c>
      <c r="E45" s="15">
        <f t="shared" si="8"/>
        <v>377037.87</v>
      </c>
      <c r="F45" s="16">
        <f t="shared" si="9"/>
        <v>122962.13</v>
      </c>
    </row>
    <row r="46" spans="1:6" x14ac:dyDescent="0.25">
      <c r="A46" s="17" t="s">
        <v>46</v>
      </c>
      <c r="B46" s="16">
        <v>180000</v>
      </c>
      <c r="C46" s="14">
        <f>sep!E46</f>
        <v>52354.119999999995</v>
      </c>
      <c r="D46" s="15">
        <v>40154.620000000003</v>
      </c>
      <c r="E46" s="15">
        <f t="shared" si="8"/>
        <v>92508.739999999991</v>
      </c>
      <c r="F46" s="16">
        <f t="shared" si="9"/>
        <v>87491.260000000009</v>
      </c>
    </row>
    <row r="47" spans="1:6" x14ac:dyDescent="0.25">
      <c r="A47" s="17" t="s">
        <v>47</v>
      </c>
      <c r="B47" s="16">
        <v>1420000</v>
      </c>
      <c r="C47" s="14">
        <f>sep!E47</f>
        <v>874242.71</v>
      </c>
      <c r="D47" s="15">
        <v>65314.74</v>
      </c>
      <c r="E47" s="15">
        <f t="shared" si="8"/>
        <v>939557.45</v>
      </c>
      <c r="F47" s="16">
        <f t="shared" si="9"/>
        <v>480442.55000000005</v>
      </c>
    </row>
    <row r="48" spans="1:6" x14ac:dyDescent="0.25">
      <c r="A48" s="17" t="s">
        <v>48</v>
      </c>
      <c r="B48" s="16">
        <v>900000</v>
      </c>
      <c r="C48" s="14">
        <f>sep!E48</f>
        <v>264326.38</v>
      </c>
      <c r="D48" s="15">
        <v>114703.63</v>
      </c>
      <c r="E48" s="15">
        <f t="shared" si="8"/>
        <v>379030.01</v>
      </c>
      <c r="F48" s="16">
        <f t="shared" si="9"/>
        <v>520969.99</v>
      </c>
    </row>
    <row r="49" spans="1:6" x14ac:dyDescent="0.25">
      <c r="A49" s="12" t="s">
        <v>49</v>
      </c>
      <c r="B49" s="16">
        <v>300000</v>
      </c>
      <c r="C49" s="14">
        <f>sep!E49</f>
        <v>214586.72999999998</v>
      </c>
      <c r="D49" s="15">
        <v>37589</v>
      </c>
      <c r="E49" s="15">
        <f t="shared" si="8"/>
        <v>252175.72999999998</v>
      </c>
      <c r="F49" s="16">
        <f t="shared" si="9"/>
        <v>47824.270000000019</v>
      </c>
    </row>
    <row r="50" spans="1:6" x14ac:dyDescent="0.25">
      <c r="A50" s="12" t="s">
        <v>50</v>
      </c>
      <c r="B50" s="16">
        <v>200000</v>
      </c>
      <c r="C50" s="14">
        <f>sep!E50</f>
        <v>44000</v>
      </c>
      <c r="D50" s="15"/>
      <c r="E50" s="15">
        <f t="shared" si="8"/>
        <v>44000</v>
      </c>
      <c r="F50" s="16">
        <f t="shared" si="9"/>
        <v>156000</v>
      </c>
    </row>
    <row r="51" spans="1:6" x14ac:dyDescent="0.25">
      <c r="A51" s="12" t="s">
        <v>31</v>
      </c>
      <c r="B51" s="16">
        <v>1800000</v>
      </c>
      <c r="C51" s="14">
        <f>sep!E51</f>
        <v>992362.5</v>
      </c>
      <c r="D51" s="15">
        <v>108000</v>
      </c>
      <c r="E51" s="15">
        <f t="shared" si="8"/>
        <v>1100362.5</v>
      </c>
      <c r="F51" s="16">
        <f t="shared" si="9"/>
        <v>699637.5</v>
      </c>
    </row>
    <row r="52" spans="1:6" x14ac:dyDescent="0.25">
      <c r="A52" s="9" t="s">
        <v>51</v>
      </c>
      <c r="B52" s="10">
        <f>+B53</f>
        <v>0</v>
      </c>
      <c r="C52" s="10">
        <f>sep!E52</f>
        <v>0</v>
      </c>
      <c r="D52" s="10"/>
      <c r="E52" s="10">
        <f t="shared" ref="E52:F52" si="10">+E53</f>
        <v>0</v>
      </c>
      <c r="F52" s="10">
        <f t="shared" si="10"/>
        <v>0</v>
      </c>
    </row>
    <row r="53" spans="1:6" x14ac:dyDescent="0.25">
      <c r="A53" s="12" t="s">
        <v>51</v>
      </c>
      <c r="B53" s="15">
        <v>0</v>
      </c>
      <c r="C53" s="14">
        <f>sep!E53</f>
        <v>0</v>
      </c>
      <c r="D53" s="15"/>
      <c r="E53" s="15">
        <f t="shared" ref="E53" si="11">+C53+D53</f>
        <v>0</v>
      </c>
      <c r="F53" s="16">
        <f t="shared" ref="F53" si="12">+B53-E53</f>
        <v>0</v>
      </c>
    </row>
    <row r="54" spans="1:6" x14ac:dyDescent="0.25">
      <c r="A54" s="9" t="s">
        <v>52</v>
      </c>
      <c r="B54" s="10">
        <f>+SUM(B55:B66)</f>
        <v>8342000</v>
      </c>
      <c r="C54" s="10">
        <f>sep!E54</f>
        <v>5236161.7300000004</v>
      </c>
      <c r="D54" s="10">
        <f t="shared" ref="D54:F54" si="13">+SUM(D55:D66)</f>
        <v>725174.96</v>
      </c>
      <c r="E54" s="10">
        <f t="shared" si="13"/>
        <v>5961336.6900000004</v>
      </c>
      <c r="F54" s="10">
        <f t="shared" si="13"/>
        <v>2380663.3099999996</v>
      </c>
    </row>
    <row r="55" spans="1:6" x14ac:dyDescent="0.25">
      <c r="A55" s="12" t="s">
        <v>53</v>
      </c>
      <c r="B55" s="15">
        <v>150000</v>
      </c>
      <c r="C55" s="14">
        <f>sep!E55</f>
        <v>0</v>
      </c>
      <c r="D55" s="15"/>
      <c r="E55" s="15">
        <f t="shared" ref="E55:E66" si="14">+C55+D55</f>
        <v>0</v>
      </c>
      <c r="F55" s="16">
        <f t="shared" ref="F55:F66" si="15">+B55-E55</f>
        <v>150000</v>
      </c>
    </row>
    <row r="56" spans="1:6" x14ac:dyDescent="0.25">
      <c r="A56" s="12" t="s">
        <v>54</v>
      </c>
      <c r="B56" s="15">
        <v>500000</v>
      </c>
      <c r="C56" s="14">
        <f>sep!E56</f>
        <v>206280</v>
      </c>
      <c r="D56" s="15">
        <v>25750</v>
      </c>
      <c r="E56" s="15">
        <f t="shared" si="14"/>
        <v>232030</v>
      </c>
      <c r="F56" s="16">
        <f t="shared" si="15"/>
        <v>267970</v>
      </c>
    </row>
    <row r="57" spans="1:6" x14ac:dyDescent="0.25">
      <c r="A57" s="12" t="s">
        <v>55</v>
      </c>
      <c r="B57" s="15">
        <v>2014000</v>
      </c>
      <c r="C57" s="14">
        <f>sep!E57</f>
        <v>2218580.5300000003</v>
      </c>
      <c r="D57" s="15">
        <v>195435</v>
      </c>
      <c r="E57" s="15">
        <f t="shared" si="14"/>
        <v>2414015.5300000003</v>
      </c>
      <c r="F57" s="16">
        <f t="shared" si="15"/>
        <v>-400015.53000000026</v>
      </c>
    </row>
    <row r="58" spans="1:6" x14ac:dyDescent="0.25">
      <c r="A58" s="12" t="s">
        <v>56</v>
      </c>
      <c r="B58" s="15">
        <v>300000</v>
      </c>
      <c r="C58" s="14">
        <f>sep!E58</f>
        <v>0</v>
      </c>
      <c r="D58" s="15"/>
      <c r="E58" s="15">
        <f t="shared" si="14"/>
        <v>0</v>
      </c>
      <c r="F58" s="16">
        <f t="shared" si="15"/>
        <v>300000</v>
      </c>
    </row>
    <row r="59" spans="1:6" x14ac:dyDescent="0.25">
      <c r="A59" s="12" t="s">
        <v>57</v>
      </c>
      <c r="B59" s="13">
        <v>150000</v>
      </c>
      <c r="C59" s="14">
        <f>sep!E59</f>
        <v>26018.35</v>
      </c>
      <c r="D59" s="15"/>
      <c r="E59" s="15">
        <f t="shared" si="14"/>
        <v>26018.35</v>
      </c>
      <c r="F59" s="16">
        <f t="shared" si="15"/>
        <v>123981.65</v>
      </c>
    </row>
    <row r="60" spans="1:6" x14ac:dyDescent="0.25">
      <c r="A60" s="12" t="s">
        <v>58</v>
      </c>
      <c r="B60" s="15">
        <v>90000</v>
      </c>
      <c r="C60" s="14">
        <f>sep!E60</f>
        <v>40983</v>
      </c>
      <c r="D60" s="15">
        <v>4270.08</v>
      </c>
      <c r="E60" s="15">
        <f t="shared" si="14"/>
        <v>45253.08</v>
      </c>
      <c r="F60" s="16">
        <f t="shared" si="15"/>
        <v>44746.92</v>
      </c>
    </row>
    <row r="61" spans="1:6" x14ac:dyDescent="0.25">
      <c r="A61" s="12" t="s">
        <v>59</v>
      </c>
      <c r="B61" s="13">
        <v>300000</v>
      </c>
      <c r="C61" s="14">
        <f>sep!E61</f>
        <v>0</v>
      </c>
      <c r="D61" s="15"/>
      <c r="E61" s="15">
        <f t="shared" si="14"/>
        <v>0</v>
      </c>
      <c r="F61" s="16">
        <f t="shared" si="15"/>
        <v>300000</v>
      </c>
    </row>
    <row r="62" spans="1:6" x14ac:dyDescent="0.25">
      <c r="A62" s="12" t="s">
        <v>60</v>
      </c>
      <c r="B62" s="13">
        <v>2000000</v>
      </c>
      <c r="C62" s="14">
        <f>sep!E62</f>
        <v>326996.14</v>
      </c>
      <c r="D62" s="15">
        <v>450639.88</v>
      </c>
      <c r="E62" s="15">
        <f t="shared" si="14"/>
        <v>777636.02</v>
      </c>
      <c r="F62" s="16">
        <f t="shared" si="15"/>
        <v>1222363.98</v>
      </c>
    </row>
    <row r="63" spans="1:6" x14ac:dyDescent="0.25">
      <c r="A63" s="12" t="s">
        <v>61</v>
      </c>
      <c r="B63" s="13">
        <v>1000000</v>
      </c>
      <c r="C63" s="14">
        <f>sep!E63</f>
        <v>958000</v>
      </c>
      <c r="D63" s="15"/>
      <c r="E63" s="15">
        <f t="shared" si="14"/>
        <v>958000</v>
      </c>
      <c r="F63" s="16">
        <f t="shared" si="15"/>
        <v>42000</v>
      </c>
    </row>
    <row r="64" spans="1:6" x14ac:dyDescent="0.25">
      <c r="A64" s="17" t="s">
        <v>62</v>
      </c>
      <c r="B64" s="13">
        <v>486000</v>
      </c>
      <c r="C64" s="14">
        <f>sep!E64</f>
        <v>251000</v>
      </c>
      <c r="D64" s="15">
        <v>30000</v>
      </c>
      <c r="E64" s="15">
        <f t="shared" si="14"/>
        <v>281000</v>
      </c>
      <c r="F64" s="16">
        <f t="shared" si="15"/>
        <v>205000</v>
      </c>
    </row>
    <row r="65" spans="1:6" x14ac:dyDescent="0.25">
      <c r="A65" s="17" t="s">
        <v>82</v>
      </c>
      <c r="B65" s="13">
        <v>352000</v>
      </c>
      <c r="C65" s="14">
        <f>sep!E65</f>
        <v>937893.71</v>
      </c>
      <c r="D65" s="15">
        <v>8440</v>
      </c>
      <c r="E65" s="15">
        <f t="shared" si="14"/>
        <v>946333.71</v>
      </c>
      <c r="F65" s="16">
        <f t="shared" si="15"/>
        <v>-594333.71</v>
      </c>
    </row>
    <row r="66" spans="1:6" x14ac:dyDescent="0.25">
      <c r="A66" s="17" t="s">
        <v>83</v>
      </c>
      <c r="B66" s="13">
        <v>1000000</v>
      </c>
      <c r="C66" s="14">
        <f>sep!E66</f>
        <v>270410</v>
      </c>
      <c r="D66" s="15">
        <v>10640</v>
      </c>
      <c r="E66" s="15">
        <f t="shared" si="14"/>
        <v>281050</v>
      </c>
      <c r="F66" s="16">
        <f t="shared" si="15"/>
        <v>718950</v>
      </c>
    </row>
    <row r="67" spans="1:6" x14ac:dyDescent="0.25">
      <c r="A67" s="17"/>
      <c r="B67" s="18"/>
      <c r="C67" s="14"/>
      <c r="D67" s="15"/>
      <c r="E67" s="15"/>
      <c r="F67" s="16"/>
    </row>
    <row r="68" spans="1:6" x14ac:dyDescent="0.25">
      <c r="A68" s="9" t="s">
        <v>63</v>
      </c>
      <c r="B68" s="10">
        <f>+B69</f>
        <v>26900265</v>
      </c>
      <c r="C68" s="10">
        <f>sep!E68</f>
        <v>23309156.439999998</v>
      </c>
      <c r="D68" s="10">
        <f t="shared" ref="D68:F68" si="16">+D69</f>
        <v>318009.91000000003</v>
      </c>
      <c r="E68" s="10">
        <f t="shared" si="16"/>
        <v>23627166.349999998</v>
      </c>
      <c r="F68" s="10">
        <f t="shared" si="16"/>
        <v>3273098.6500000008</v>
      </c>
    </row>
    <row r="69" spans="1:6" x14ac:dyDescent="0.25">
      <c r="A69" s="9" t="s">
        <v>64</v>
      </c>
      <c r="B69" s="10">
        <f>+B70+B78</f>
        <v>26900265</v>
      </c>
      <c r="C69" s="10">
        <f>sep!E69</f>
        <v>23309156.439999998</v>
      </c>
      <c r="D69" s="10">
        <f t="shared" ref="D69:F69" si="17">+D70+D78</f>
        <v>318009.91000000003</v>
      </c>
      <c r="E69" s="10">
        <f t="shared" si="17"/>
        <v>23627166.349999998</v>
      </c>
      <c r="F69" s="10">
        <f t="shared" si="17"/>
        <v>3273098.6500000008</v>
      </c>
    </row>
    <row r="70" spans="1:6" x14ac:dyDescent="0.25">
      <c r="A70" s="9" t="s">
        <v>65</v>
      </c>
      <c r="B70" s="10">
        <f>+SUM(B71:B77)</f>
        <v>2900000</v>
      </c>
      <c r="C70" s="10">
        <f>sep!E70</f>
        <v>862286.11</v>
      </c>
      <c r="D70" s="10">
        <f t="shared" ref="D70:F70" si="18">+SUM(D71:D77)</f>
        <v>55852.45</v>
      </c>
      <c r="E70" s="10">
        <f t="shared" si="18"/>
        <v>918138.56</v>
      </c>
      <c r="F70" s="10">
        <f t="shared" si="18"/>
        <v>1981861.44</v>
      </c>
    </row>
    <row r="71" spans="1:6" x14ac:dyDescent="0.25">
      <c r="A71" s="12" t="s">
        <v>66</v>
      </c>
      <c r="B71" s="13">
        <v>1000000</v>
      </c>
      <c r="C71" s="14">
        <f>sep!E71</f>
        <v>457981.11</v>
      </c>
      <c r="D71" s="15">
        <v>55852.45</v>
      </c>
      <c r="E71" s="15">
        <f t="shared" ref="E71:E77" si="19">+C71+D71</f>
        <v>513833.56</v>
      </c>
      <c r="F71" s="16">
        <f t="shared" ref="F71:F77" si="20">+B71-E71</f>
        <v>486166.44</v>
      </c>
    </row>
    <row r="72" spans="1:6" x14ac:dyDescent="0.25">
      <c r="A72" s="12" t="s">
        <v>67</v>
      </c>
      <c r="B72" s="13">
        <v>500000</v>
      </c>
      <c r="C72" s="14">
        <f>sep!E72</f>
        <v>14640</v>
      </c>
      <c r="D72" s="15"/>
      <c r="E72" s="15">
        <f t="shared" si="19"/>
        <v>14640</v>
      </c>
      <c r="F72" s="16">
        <f t="shared" si="20"/>
        <v>485360</v>
      </c>
    </row>
    <row r="73" spans="1:6" x14ac:dyDescent="0.25">
      <c r="A73" s="12" t="s">
        <v>68</v>
      </c>
      <c r="B73" s="13">
        <v>1000000</v>
      </c>
      <c r="C73" s="14">
        <f>sep!E73</f>
        <v>319545</v>
      </c>
      <c r="D73" s="15"/>
      <c r="E73" s="15">
        <f t="shared" si="19"/>
        <v>319545</v>
      </c>
      <c r="F73" s="16">
        <f t="shared" si="20"/>
        <v>680455</v>
      </c>
    </row>
    <row r="74" spans="1:6" x14ac:dyDescent="0.25">
      <c r="A74" s="12" t="s">
        <v>69</v>
      </c>
      <c r="B74" s="13">
        <v>350000</v>
      </c>
      <c r="C74" s="14">
        <f>sep!E74</f>
        <v>70120</v>
      </c>
      <c r="D74" s="15"/>
      <c r="E74" s="15">
        <f t="shared" si="19"/>
        <v>70120</v>
      </c>
      <c r="F74" s="16">
        <f t="shared" si="20"/>
        <v>279880</v>
      </c>
    </row>
    <row r="75" spans="1:6" x14ac:dyDescent="0.25">
      <c r="A75" s="17" t="s">
        <v>70</v>
      </c>
      <c r="B75" s="13">
        <v>50000</v>
      </c>
      <c r="C75" s="14">
        <f>sep!E75</f>
        <v>0</v>
      </c>
      <c r="D75" s="15"/>
      <c r="E75" s="15">
        <f t="shared" si="19"/>
        <v>0</v>
      </c>
      <c r="F75" s="16">
        <f t="shared" si="20"/>
        <v>50000</v>
      </c>
    </row>
    <row r="76" spans="1:6" x14ac:dyDescent="0.25">
      <c r="A76" s="17" t="s">
        <v>71</v>
      </c>
      <c r="B76" s="15">
        <v>0</v>
      </c>
      <c r="C76" s="14">
        <f>sep!E76</f>
        <v>0</v>
      </c>
      <c r="D76" s="15"/>
      <c r="E76" s="15">
        <f t="shared" si="19"/>
        <v>0</v>
      </c>
      <c r="F76" s="16">
        <f t="shared" si="20"/>
        <v>0</v>
      </c>
    </row>
    <row r="77" spans="1:6" x14ac:dyDescent="0.25">
      <c r="A77" s="17" t="s">
        <v>72</v>
      </c>
      <c r="B77" s="15">
        <v>0</v>
      </c>
      <c r="C77" s="14">
        <f>sep!E77</f>
        <v>0</v>
      </c>
      <c r="D77" s="15"/>
      <c r="E77" s="15">
        <f t="shared" si="19"/>
        <v>0</v>
      </c>
      <c r="F77" s="16">
        <f t="shared" si="20"/>
        <v>0</v>
      </c>
    </row>
    <row r="78" spans="1:6" x14ac:dyDescent="0.25">
      <c r="A78" s="9" t="s">
        <v>73</v>
      </c>
      <c r="B78" s="10">
        <f>+SUM(B79:B94)</f>
        <v>24000265</v>
      </c>
      <c r="C78" s="10">
        <f>sep!E78</f>
        <v>22446870.329999998</v>
      </c>
      <c r="D78" s="10">
        <f t="shared" ref="D78:F78" si="21">+SUM(D79:D94)</f>
        <v>262157.46000000002</v>
      </c>
      <c r="E78" s="10">
        <f t="shared" si="21"/>
        <v>22709027.789999999</v>
      </c>
      <c r="F78" s="10">
        <f t="shared" si="21"/>
        <v>1291237.2100000009</v>
      </c>
    </row>
    <row r="79" spans="1:6" x14ac:dyDescent="0.25">
      <c r="A79" s="17" t="s">
        <v>74</v>
      </c>
      <c r="B79" s="31">
        <v>272000</v>
      </c>
      <c r="C79" s="14">
        <f>sep!E79</f>
        <v>136450</v>
      </c>
      <c r="D79" s="15">
        <v>25582</v>
      </c>
      <c r="E79" s="15">
        <f t="shared" ref="E79:E94" si="22">+C79+D79</f>
        <v>162032</v>
      </c>
      <c r="F79" s="16">
        <f t="shared" ref="F79:F94" si="23">+B79-E79</f>
        <v>109968</v>
      </c>
    </row>
    <row r="80" spans="1:6" x14ac:dyDescent="0.25">
      <c r="A80" s="17" t="s">
        <v>84</v>
      </c>
      <c r="B80" s="31">
        <v>400000</v>
      </c>
      <c r="C80" s="14">
        <f>sep!E80</f>
        <v>476416.47000000003</v>
      </c>
      <c r="D80" s="15"/>
      <c r="E80" s="15">
        <f t="shared" si="22"/>
        <v>476416.47000000003</v>
      </c>
      <c r="F80" s="16">
        <f t="shared" si="23"/>
        <v>-76416.47000000003</v>
      </c>
    </row>
    <row r="81" spans="1:6" x14ac:dyDescent="0.25">
      <c r="A81" s="17" t="s">
        <v>85</v>
      </c>
      <c r="B81" s="31">
        <v>113000</v>
      </c>
      <c r="C81" s="14">
        <f>sep!E81</f>
        <v>17990</v>
      </c>
      <c r="D81" s="15"/>
      <c r="E81" s="15">
        <f t="shared" si="22"/>
        <v>17990</v>
      </c>
      <c r="F81" s="16">
        <f t="shared" si="23"/>
        <v>95010</v>
      </c>
    </row>
    <row r="82" spans="1:6" x14ac:dyDescent="0.25">
      <c r="A82" s="17" t="s">
        <v>86</v>
      </c>
      <c r="B82" s="31">
        <v>300000</v>
      </c>
      <c r="C82" s="14">
        <f>sep!E82</f>
        <v>56348.47</v>
      </c>
      <c r="D82" s="15"/>
      <c r="E82" s="15">
        <f t="shared" si="22"/>
        <v>56348.47</v>
      </c>
      <c r="F82" s="16">
        <f t="shared" si="23"/>
        <v>243651.53</v>
      </c>
    </row>
    <row r="83" spans="1:6" x14ac:dyDescent="0.25">
      <c r="A83" s="17" t="s">
        <v>87</v>
      </c>
      <c r="B83" s="31">
        <v>1620000</v>
      </c>
      <c r="C83" s="14">
        <f>sep!E83</f>
        <v>990000</v>
      </c>
      <c r="D83" s="15">
        <v>117000</v>
      </c>
      <c r="E83" s="15">
        <f t="shared" si="22"/>
        <v>1107000</v>
      </c>
      <c r="F83" s="16">
        <f t="shared" si="23"/>
        <v>513000</v>
      </c>
    </row>
    <row r="84" spans="1:6" x14ac:dyDescent="0.25">
      <c r="A84" s="17" t="s">
        <v>88</v>
      </c>
      <c r="B84" s="31">
        <v>800000</v>
      </c>
      <c r="C84" s="14">
        <f>sep!E84</f>
        <v>592393.24</v>
      </c>
      <c r="D84" s="15"/>
      <c r="E84" s="15">
        <f t="shared" si="22"/>
        <v>592393.24</v>
      </c>
      <c r="F84" s="16">
        <f t="shared" si="23"/>
        <v>207606.76</v>
      </c>
    </row>
    <row r="85" spans="1:6" x14ac:dyDescent="0.25">
      <c r="A85" s="17" t="s">
        <v>89</v>
      </c>
      <c r="B85" s="31">
        <v>200000</v>
      </c>
      <c r="C85" s="14">
        <f>sep!E85</f>
        <v>0</v>
      </c>
      <c r="D85" s="15"/>
      <c r="E85" s="15">
        <f t="shared" si="22"/>
        <v>0</v>
      </c>
      <c r="F85" s="16">
        <f t="shared" si="23"/>
        <v>200000</v>
      </c>
    </row>
    <row r="86" spans="1:6" x14ac:dyDescent="0.25">
      <c r="A86" s="17" t="s">
        <v>90</v>
      </c>
      <c r="B86" s="31">
        <v>200000</v>
      </c>
      <c r="C86" s="14">
        <f>sep!E86</f>
        <v>49646</v>
      </c>
      <c r="D86" s="15">
        <v>19275</v>
      </c>
      <c r="E86" s="15">
        <f t="shared" si="22"/>
        <v>68921</v>
      </c>
      <c r="F86" s="16">
        <f t="shared" si="23"/>
        <v>131079</v>
      </c>
    </row>
    <row r="87" spans="1:6" x14ac:dyDescent="0.25">
      <c r="A87" s="17" t="s">
        <v>91</v>
      </c>
      <c r="B87" s="31">
        <v>1000000</v>
      </c>
      <c r="C87" s="14">
        <f>sep!E87</f>
        <v>29801</v>
      </c>
      <c r="D87" s="15"/>
      <c r="E87" s="15">
        <f t="shared" si="22"/>
        <v>29801</v>
      </c>
      <c r="F87" s="16">
        <f t="shared" si="23"/>
        <v>970199</v>
      </c>
    </row>
    <row r="88" spans="1:6" x14ac:dyDescent="0.25">
      <c r="A88" s="17" t="s">
        <v>92</v>
      </c>
      <c r="B88" s="31">
        <v>300000</v>
      </c>
      <c r="C88" s="14">
        <f>sep!E88</f>
        <v>95751</v>
      </c>
      <c r="D88" s="15"/>
      <c r="E88" s="15">
        <f t="shared" si="22"/>
        <v>95751</v>
      </c>
      <c r="F88" s="16">
        <f t="shared" si="23"/>
        <v>204249</v>
      </c>
    </row>
    <row r="89" spans="1:6" x14ac:dyDescent="0.25">
      <c r="A89" s="17" t="s">
        <v>93</v>
      </c>
      <c r="B89" s="31">
        <v>1000000</v>
      </c>
      <c r="C89" s="14">
        <f>sep!E89</f>
        <v>4400</v>
      </c>
      <c r="D89" s="15"/>
      <c r="E89" s="15">
        <f t="shared" si="22"/>
        <v>4400</v>
      </c>
      <c r="F89" s="16">
        <f t="shared" si="23"/>
        <v>995600</v>
      </c>
    </row>
    <row r="90" spans="1:6" x14ac:dyDescent="0.25">
      <c r="A90" s="17" t="s">
        <v>94</v>
      </c>
      <c r="B90" s="31">
        <v>200000</v>
      </c>
      <c r="C90" s="14">
        <f>sep!E90</f>
        <v>16972</v>
      </c>
      <c r="D90" s="15"/>
      <c r="E90" s="15">
        <f t="shared" si="22"/>
        <v>16972</v>
      </c>
      <c r="F90" s="16">
        <f t="shared" si="23"/>
        <v>183028</v>
      </c>
    </row>
    <row r="91" spans="1:6" x14ac:dyDescent="0.25">
      <c r="A91" s="17" t="s">
        <v>95</v>
      </c>
      <c r="B91" s="31">
        <v>1000000</v>
      </c>
      <c r="C91" s="14">
        <f>sep!E91</f>
        <v>1731559.42</v>
      </c>
      <c r="D91" s="15">
        <v>100300.46</v>
      </c>
      <c r="E91" s="15">
        <f t="shared" si="22"/>
        <v>1831859.88</v>
      </c>
      <c r="F91" s="16">
        <f t="shared" si="23"/>
        <v>-831859.87999999989</v>
      </c>
    </row>
    <row r="92" spans="1:6" x14ac:dyDescent="0.25">
      <c r="A92" s="17" t="s">
        <v>96</v>
      </c>
      <c r="B92" s="31">
        <v>1000000</v>
      </c>
      <c r="C92" s="14">
        <f>sep!E92</f>
        <v>660435.69999999995</v>
      </c>
      <c r="D92" s="15"/>
      <c r="E92" s="15">
        <f t="shared" si="22"/>
        <v>660435.69999999995</v>
      </c>
      <c r="F92" s="16">
        <f t="shared" si="23"/>
        <v>339564.30000000005</v>
      </c>
    </row>
    <row r="93" spans="1:6" x14ac:dyDescent="0.25">
      <c r="A93" s="17" t="s">
        <v>97</v>
      </c>
      <c r="B93" s="31">
        <v>7268703</v>
      </c>
      <c r="C93" s="14">
        <f>sep!E93</f>
        <v>13020541.34</v>
      </c>
      <c r="D93" s="15"/>
      <c r="E93" s="15">
        <f t="shared" si="22"/>
        <v>13020541.34</v>
      </c>
      <c r="F93" s="16">
        <f t="shared" si="23"/>
        <v>-5751838.3399999999</v>
      </c>
    </row>
    <row r="94" spans="1:6" x14ac:dyDescent="0.25">
      <c r="A94" s="17" t="s">
        <v>98</v>
      </c>
      <c r="B94" s="31">
        <v>8326562</v>
      </c>
      <c r="C94" s="14">
        <f>sep!E94</f>
        <v>4568165.6899999995</v>
      </c>
      <c r="D94" s="15"/>
      <c r="E94" s="15">
        <f t="shared" si="22"/>
        <v>4568165.6899999995</v>
      </c>
      <c r="F94" s="16">
        <f t="shared" si="23"/>
        <v>3758396.3100000005</v>
      </c>
    </row>
    <row r="95" spans="1:6" x14ac:dyDescent="0.25">
      <c r="A95" s="12"/>
      <c r="B95" s="15"/>
      <c r="C95" s="14"/>
      <c r="D95" s="15"/>
      <c r="E95" s="15"/>
      <c r="F95" s="16"/>
    </row>
    <row r="96" spans="1:6" x14ac:dyDescent="0.25">
      <c r="A96" s="9" t="s">
        <v>75</v>
      </c>
      <c r="B96" s="10">
        <f>+B8+B69</f>
        <v>218866264.99998829</v>
      </c>
      <c r="C96" s="10">
        <f>sep!E96</f>
        <v>183840557.45999998</v>
      </c>
      <c r="D96" s="10">
        <f t="shared" ref="D96:F96" si="24">+D8+D69</f>
        <v>18713052.449999999</v>
      </c>
      <c r="E96" s="10">
        <f t="shared" si="24"/>
        <v>202553609.91</v>
      </c>
      <c r="F96" s="10">
        <f t="shared" si="24"/>
        <v>16312655.089988315</v>
      </c>
    </row>
    <row r="97" spans="1:6" x14ac:dyDescent="0.25">
      <c r="A97" s="9"/>
      <c r="B97" s="15"/>
      <c r="C97" s="15"/>
      <c r="D97" s="15"/>
      <c r="E97" s="15"/>
      <c r="F97" s="15"/>
    </row>
    <row r="98" spans="1:6" x14ac:dyDescent="0.25">
      <c r="A98" s="9" t="s">
        <v>76</v>
      </c>
      <c r="B98" s="10">
        <f>+B99</f>
        <v>6700000</v>
      </c>
      <c r="C98" s="10">
        <f>sep!E98</f>
        <v>8305163.9000000004</v>
      </c>
      <c r="D98" s="10">
        <f t="shared" ref="D98:F98" si="25">+D99</f>
        <v>0</v>
      </c>
      <c r="E98" s="10">
        <f t="shared" si="25"/>
        <v>8305163.9000000004</v>
      </c>
      <c r="F98" s="10">
        <f t="shared" si="25"/>
        <v>-1605163.9000000004</v>
      </c>
    </row>
    <row r="99" spans="1:6" ht="15.6" thickBot="1" x14ac:dyDescent="0.3">
      <c r="A99" s="22" t="s">
        <v>77</v>
      </c>
      <c r="B99" s="23">
        <v>6700000</v>
      </c>
      <c r="C99" s="24">
        <f>sep!E99</f>
        <v>8305163.9000000004</v>
      </c>
      <c r="D99" s="23"/>
      <c r="E99" s="15">
        <f t="shared" ref="E99" si="26">+C99+D99</f>
        <v>8305163.9000000004</v>
      </c>
      <c r="F99" s="16">
        <f t="shared" ref="F99" si="27">+B99-E99</f>
        <v>-1605163.9000000004</v>
      </c>
    </row>
    <row r="100" spans="1:6" s="27" customFormat="1" ht="15.6" thickBot="1" x14ac:dyDescent="0.3">
      <c r="A100" s="25" t="s">
        <v>78</v>
      </c>
      <c r="B100" s="26">
        <f>+B96+B98</f>
        <v>225566264.99998829</v>
      </c>
      <c r="C100" s="26">
        <f>sep!E100</f>
        <v>192145721.35999998</v>
      </c>
      <c r="D100" s="26">
        <f t="shared" ref="D100:F100" si="28">+D96+D98</f>
        <v>18713052.449999999</v>
      </c>
      <c r="E100" s="26">
        <f t="shared" si="28"/>
        <v>210858773.81</v>
      </c>
      <c r="F100" s="26">
        <f t="shared" si="28"/>
        <v>14707491.189988315</v>
      </c>
    </row>
    <row r="101" spans="1:6" x14ac:dyDescent="0.25">
      <c r="A101" s="2"/>
      <c r="B101" s="2"/>
      <c r="C101" s="2"/>
      <c r="D101" s="2"/>
      <c r="E101" s="2"/>
      <c r="F101" s="2"/>
    </row>
    <row r="102" spans="1:6" x14ac:dyDescent="0.25">
      <c r="A102" s="28"/>
      <c r="B102" s="2"/>
      <c r="C102" s="29"/>
      <c r="D102" s="29"/>
      <c r="E102" s="29"/>
      <c r="F102" s="2"/>
    </row>
    <row r="103" spans="1:6" x14ac:dyDescent="0.25">
      <c r="A103" s="28"/>
      <c r="B103" s="2"/>
      <c r="C103" s="2"/>
      <c r="D103" s="30"/>
      <c r="E103" s="29"/>
      <c r="F103" s="2"/>
    </row>
    <row r="104" spans="1:6" x14ac:dyDescent="0.25">
      <c r="A104" s="28"/>
      <c r="B104" s="2"/>
      <c r="C104" s="2"/>
      <c r="D104" s="2"/>
      <c r="E104" s="29"/>
      <c r="F104" s="2"/>
    </row>
    <row r="105" spans="1:6" x14ac:dyDescent="0.25">
      <c r="A105" s="28"/>
      <c r="B105" s="2"/>
      <c r="C105" s="2"/>
      <c r="D105" s="29"/>
      <c r="E105" s="2"/>
      <c r="F105" s="2"/>
    </row>
    <row r="106" spans="1:6" x14ac:dyDescent="0.25">
      <c r="A106" s="2"/>
      <c r="B106" s="2"/>
      <c r="C106" s="2"/>
      <c r="D106" s="2"/>
      <c r="E106" s="2"/>
      <c r="F106" s="2"/>
    </row>
    <row r="107" spans="1:6" x14ac:dyDescent="0.25">
      <c r="A107" s="2"/>
      <c r="B107" s="2"/>
      <c r="C107" s="2"/>
      <c r="D107" s="2"/>
      <c r="E107" s="2"/>
      <c r="F107" s="2"/>
    </row>
    <row r="108" spans="1:6" x14ac:dyDescent="0.25">
      <c r="A108" s="2"/>
      <c r="B108" s="2"/>
      <c r="C108" s="2"/>
      <c r="D108" s="2"/>
      <c r="E108" s="2"/>
      <c r="F108" s="2"/>
    </row>
    <row r="109" spans="1:6" x14ac:dyDescent="0.25">
      <c r="A109" s="2"/>
      <c r="B109" s="2"/>
      <c r="C109" s="2"/>
      <c r="D109" s="2"/>
      <c r="E109" s="2"/>
      <c r="F109" s="2"/>
    </row>
    <row r="110" spans="1:6" x14ac:dyDescent="0.25">
      <c r="A110" s="2"/>
      <c r="B110" s="2"/>
      <c r="C110" s="2"/>
      <c r="D110" s="2"/>
      <c r="E110" s="2"/>
      <c r="F110" s="2"/>
    </row>
    <row r="111" spans="1:6" x14ac:dyDescent="0.25">
      <c r="A111" s="2"/>
      <c r="B111" s="2"/>
      <c r="C111" s="2"/>
      <c r="D111" s="2"/>
      <c r="E111" s="2"/>
      <c r="F111" s="2"/>
    </row>
    <row r="112" spans="1:6" x14ac:dyDescent="0.25">
      <c r="A112" s="2"/>
      <c r="B112" s="2"/>
      <c r="C112" s="2"/>
      <c r="D112" s="2"/>
      <c r="E112" s="2"/>
      <c r="F112" s="2"/>
    </row>
    <row r="113" spans="1:6" x14ac:dyDescent="0.25">
      <c r="A113" s="2"/>
      <c r="B113" s="2"/>
      <c r="C113" s="2"/>
      <c r="D113" s="2"/>
      <c r="E113" s="2"/>
      <c r="F113" s="2"/>
    </row>
    <row r="114" spans="1:6" x14ac:dyDescent="0.25">
      <c r="A114" s="2"/>
      <c r="B114" s="2"/>
      <c r="C114" s="2"/>
      <c r="D114" s="2"/>
      <c r="E114" s="2"/>
      <c r="F114" s="2"/>
    </row>
    <row r="115" spans="1:6" x14ac:dyDescent="0.25">
      <c r="A115" s="2"/>
      <c r="B115" s="2"/>
      <c r="C115" s="2"/>
      <c r="D115" s="2"/>
      <c r="E115" s="2"/>
      <c r="F115" s="2"/>
    </row>
    <row r="116" spans="1:6" x14ac:dyDescent="0.25">
      <c r="A116" s="2"/>
      <c r="B116" s="2"/>
      <c r="C116" s="2"/>
      <c r="D116" s="2"/>
      <c r="E116" s="2"/>
      <c r="F116" s="2"/>
    </row>
    <row r="117" spans="1:6" x14ac:dyDescent="0.25">
      <c r="A117" s="2"/>
      <c r="B117" s="2"/>
      <c r="C117" s="2"/>
      <c r="D117" s="2"/>
      <c r="E117" s="2"/>
      <c r="F117" s="2"/>
    </row>
    <row r="118" spans="1:6" x14ac:dyDescent="0.25">
      <c r="A118" s="2"/>
      <c r="B118" s="2"/>
      <c r="C118" s="2"/>
      <c r="D118" s="2"/>
      <c r="E118" s="2"/>
      <c r="F118" s="2"/>
    </row>
    <row r="119" spans="1:6" x14ac:dyDescent="0.25">
      <c r="A119" s="2"/>
      <c r="B119" s="2"/>
      <c r="C119" s="2"/>
      <c r="D119" s="2"/>
      <c r="E119" s="2"/>
      <c r="F119" s="2"/>
    </row>
    <row r="120" spans="1:6" x14ac:dyDescent="0.25">
      <c r="A120" s="2"/>
      <c r="B120" s="2"/>
      <c r="C120" s="2"/>
      <c r="D120" s="2"/>
      <c r="E120" s="2"/>
      <c r="F120" s="2"/>
    </row>
  </sheetData>
  <mergeCells count="2">
    <mergeCell ref="A4:F4"/>
    <mergeCell ref="A5:F5"/>
  </mergeCells>
  <printOptions horizontalCentered="1"/>
  <pageMargins left="0" right="0" top="0.98425196850393704" bottom="1.1811023622047245" header="0" footer="0"/>
  <pageSetup paperSize="5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95751F-36F1-424B-AC2C-3895A1844984}">
  <sheetPr syncVertical="1" syncRef="A98" transitionEvaluation="1"/>
  <dimension ref="A1:F120"/>
  <sheetViews>
    <sheetView topLeftCell="A98" zoomScale="120" zoomScaleNormal="120" workbookViewId="0">
      <selection activeCell="E104" sqref="E104"/>
    </sheetView>
  </sheetViews>
  <sheetFormatPr baseColWidth="10" defaultColWidth="12.6640625" defaultRowHeight="15" x14ac:dyDescent="0.25"/>
  <cols>
    <col min="1" max="1" width="25.4140625" customWidth="1"/>
    <col min="2" max="2" width="11.33203125" customWidth="1"/>
    <col min="3" max="3" width="10.4140625" customWidth="1"/>
    <col min="4" max="4" width="9.75" customWidth="1"/>
    <col min="5" max="5" width="11.33203125" customWidth="1"/>
    <col min="6" max="6" width="10.25" customWidth="1"/>
  </cols>
  <sheetData>
    <row r="1" spans="1:6" x14ac:dyDescent="0.25">
      <c r="A1" s="1" t="s">
        <v>0</v>
      </c>
      <c r="B1" s="2"/>
      <c r="C1" s="2"/>
      <c r="D1" s="2"/>
      <c r="E1" s="2"/>
      <c r="F1" s="2"/>
    </row>
    <row r="2" spans="1:6" x14ac:dyDescent="0.25">
      <c r="A2" s="1" t="s">
        <v>1</v>
      </c>
      <c r="B2" s="2"/>
      <c r="C2" s="2"/>
      <c r="D2" s="2"/>
      <c r="E2" s="2"/>
      <c r="F2" s="2"/>
    </row>
    <row r="3" spans="1:6" x14ac:dyDescent="0.25">
      <c r="A3" s="2"/>
      <c r="B3" s="2"/>
      <c r="C3" s="2"/>
      <c r="D3" s="2"/>
      <c r="E3" s="2"/>
      <c r="F3" s="2"/>
    </row>
    <row r="4" spans="1:6" x14ac:dyDescent="0.25">
      <c r="A4" s="34" t="s">
        <v>2</v>
      </c>
      <c r="B4" s="34"/>
      <c r="C4" s="34"/>
      <c r="D4" s="34"/>
      <c r="E4" s="34"/>
      <c r="F4" s="34"/>
    </row>
    <row r="5" spans="1:6" x14ac:dyDescent="0.25">
      <c r="A5" s="34" t="s">
        <v>108</v>
      </c>
      <c r="B5" s="34"/>
      <c r="C5" s="34"/>
      <c r="D5" s="34"/>
      <c r="E5" s="34"/>
      <c r="F5" s="34"/>
    </row>
    <row r="6" spans="1:6" ht="15.6" thickBot="1" x14ac:dyDescent="0.3">
      <c r="A6" s="2"/>
      <c r="B6" s="2"/>
      <c r="C6" s="2"/>
      <c r="D6" s="2"/>
      <c r="E6" s="2"/>
      <c r="F6" s="2"/>
    </row>
    <row r="7" spans="1:6" ht="31.5" customHeight="1" thickBot="1" x14ac:dyDescent="0.3">
      <c r="A7" s="3" t="s">
        <v>3</v>
      </c>
      <c r="B7" s="4" t="s">
        <v>80</v>
      </c>
      <c r="C7" s="5" t="s">
        <v>4</v>
      </c>
      <c r="D7" s="5" t="s">
        <v>5</v>
      </c>
      <c r="E7" s="5" t="s">
        <v>6</v>
      </c>
      <c r="F7" s="6" t="s">
        <v>7</v>
      </c>
    </row>
    <row r="8" spans="1:6" x14ac:dyDescent="0.25">
      <c r="A8" s="7" t="s">
        <v>8</v>
      </c>
      <c r="B8" s="8">
        <f>+B9+B19+B43+B52+B54</f>
        <v>191965999.99998829</v>
      </c>
      <c r="C8" s="8">
        <f>oct!E8</f>
        <v>178926443.56</v>
      </c>
      <c r="D8" s="8">
        <f t="shared" ref="D8:F8" si="0">+D9+D19+D43+D52+D54</f>
        <v>19922380.240000002</v>
      </c>
      <c r="E8" s="8">
        <f t="shared" si="0"/>
        <v>198848823.79999995</v>
      </c>
      <c r="F8" s="8">
        <f t="shared" si="0"/>
        <v>-6882823.8000116767</v>
      </c>
    </row>
    <row r="9" spans="1:6" s="11" customFormat="1" x14ac:dyDescent="0.25">
      <c r="A9" s="9" t="s">
        <v>9</v>
      </c>
      <c r="B9" s="10">
        <f>+SUM(B10:B18)</f>
        <v>161572999.99998829</v>
      </c>
      <c r="C9" s="10">
        <f>oct!E9</f>
        <v>154937606.63</v>
      </c>
      <c r="D9" s="10">
        <f t="shared" ref="D9:F9" si="1">+SUM(D10:D18)</f>
        <v>16255041.949999999</v>
      </c>
      <c r="E9" s="10">
        <f t="shared" si="1"/>
        <v>171192648.57999998</v>
      </c>
      <c r="F9" s="10">
        <f t="shared" si="1"/>
        <v>-9619648.580011677</v>
      </c>
    </row>
    <row r="10" spans="1:6" x14ac:dyDescent="0.25">
      <c r="A10" s="12" t="s">
        <v>10</v>
      </c>
      <c r="B10" s="31">
        <v>3193924.4999999995</v>
      </c>
      <c r="C10" s="14">
        <f>oct!E10</f>
        <v>2767531.51</v>
      </c>
      <c r="D10" s="33">
        <v>269552.7</v>
      </c>
      <c r="E10" s="15">
        <f>+C10+D10</f>
        <v>3037084.21</v>
      </c>
      <c r="F10" s="16">
        <f>+B10-E10</f>
        <v>156840.28999999957</v>
      </c>
    </row>
    <row r="11" spans="1:6" x14ac:dyDescent="0.25">
      <c r="A11" s="12" t="s">
        <v>11</v>
      </c>
      <c r="B11" s="31">
        <v>20521439.249999996</v>
      </c>
      <c r="C11" s="14">
        <f>oct!E11</f>
        <v>24066815.249999996</v>
      </c>
      <c r="D11" s="33">
        <v>2325308.7400000002</v>
      </c>
      <c r="E11" s="15">
        <f t="shared" ref="E11:E18" si="2">+C11+D11</f>
        <v>26392123.989999995</v>
      </c>
      <c r="F11" s="16">
        <f t="shared" ref="F11:F18" si="3">+B11-E11</f>
        <v>-5870684.7399999984</v>
      </c>
    </row>
    <row r="12" spans="1:6" x14ac:dyDescent="0.25">
      <c r="A12" s="12" t="s">
        <v>12</v>
      </c>
      <c r="B12" s="31">
        <v>3604632.7199999997</v>
      </c>
      <c r="C12" s="14">
        <f>oct!E12</f>
        <v>4041353.7400000007</v>
      </c>
      <c r="D12" s="33">
        <v>406335.19</v>
      </c>
      <c r="E12" s="15">
        <f t="shared" si="2"/>
        <v>4447688.9300000006</v>
      </c>
      <c r="F12" s="16">
        <f t="shared" si="3"/>
        <v>-843056.21000000089</v>
      </c>
    </row>
    <row r="13" spans="1:6" x14ac:dyDescent="0.25">
      <c r="A13" s="12" t="s">
        <v>13</v>
      </c>
      <c r="B13" s="31">
        <v>85858656.079584002</v>
      </c>
      <c r="C13" s="14">
        <f>oct!E13</f>
        <v>90847719.590000004</v>
      </c>
      <c r="D13" s="33">
        <v>9642553.5399999991</v>
      </c>
      <c r="E13" s="15">
        <f t="shared" si="2"/>
        <v>100490273.13</v>
      </c>
      <c r="F13" s="16">
        <f t="shared" si="3"/>
        <v>-14631617.050415993</v>
      </c>
    </row>
    <row r="14" spans="1:6" x14ac:dyDescent="0.25">
      <c r="A14" s="12" t="s">
        <v>14</v>
      </c>
      <c r="B14" s="31">
        <v>25350158.710404318</v>
      </c>
      <c r="C14" s="14">
        <f>oct!E14</f>
        <v>25321675.34</v>
      </c>
      <c r="D14" s="33">
        <v>2862769.05</v>
      </c>
      <c r="E14" s="15">
        <f t="shared" si="2"/>
        <v>28184444.390000001</v>
      </c>
      <c r="F14" s="16">
        <f t="shared" si="3"/>
        <v>-2834285.6795956828</v>
      </c>
    </row>
    <row r="15" spans="1:6" x14ac:dyDescent="0.25">
      <c r="A15" s="12" t="s">
        <v>15</v>
      </c>
      <c r="B15" s="31">
        <v>3289000</v>
      </c>
      <c r="C15" s="14">
        <f>oct!E15</f>
        <v>3489556.8199999994</v>
      </c>
      <c r="D15" s="33">
        <v>386462.39</v>
      </c>
      <c r="E15" s="15">
        <f t="shared" si="2"/>
        <v>3876019.2099999995</v>
      </c>
      <c r="F15" s="16">
        <f t="shared" si="3"/>
        <v>-587019.2099999995</v>
      </c>
    </row>
    <row r="16" spans="1:6" x14ac:dyDescent="0.25">
      <c r="A16" s="12" t="s">
        <v>16</v>
      </c>
      <c r="B16" s="31">
        <v>1442699.7</v>
      </c>
      <c r="C16" s="14">
        <f>oct!E16</f>
        <v>1567970.3800000001</v>
      </c>
      <c r="D16" s="33">
        <v>159575.34</v>
      </c>
      <c r="E16" s="15">
        <f t="shared" si="2"/>
        <v>1727545.7200000002</v>
      </c>
      <c r="F16" s="16">
        <f t="shared" si="3"/>
        <v>-284846.02000000025</v>
      </c>
    </row>
    <row r="17" spans="1:6" x14ac:dyDescent="0.25">
      <c r="A17" s="12" t="s">
        <v>17</v>
      </c>
      <c r="B17" s="31">
        <f>14326051+438.04</f>
        <v>14326489.039999999</v>
      </c>
      <c r="C17" s="14">
        <f>oct!E17</f>
        <v>0</v>
      </c>
      <c r="D17" s="33"/>
      <c r="E17" s="15">
        <f t="shared" si="2"/>
        <v>0</v>
      </c>
      <c r="F17" s="16">
        <f t="shared" si="3"/>
        <v>14326489.039999999</v>
      </c>
    </row>
    <row r="18" spans="1:6" x14ac:dyDescent="0.25">
      <c r="A18" s="12" t="s">
        <v>18</v>
      </c>
      <c r="B18" s="31">
        <v>3986000</v>
      </c>
      <c r="C18" s="14">
        <f>oct!E18</f>
        <v>2834984</v>
      </c>
      <c r="D18" s="33">
        <v>202485</v>
      </c>
      <c r="E18" s="15">
        <f t="shared" si="2"/>
        <v>3037469</v>
      </c>
      <c r="F18" s="16">
        <f t="shared" si="3"/>
        <v>948531</v>
      </c>
    </row>
    <row r="19" spans="1:6" x14ac:dyDescent="0.25">
      <c r="A19" s="9" t="s">
        <v>19</v>
      </c>
      <c r="B19" s="10">
        <f>+SUM(B20:B42)</f>
        <v>16601000</v>
      </c>
      <c r="C19" s="10">
        <f>oct!E19</f>
        <v>14698120.999999998</v>
      </c>
      <c r="D19" s="10">
        <f t="shared" ref="D19:F19" si="4">+SUM(D20:D42)</f>
        <v>2360564.33</v>
      </c>
      <c r="E19" s="10">
        <f t="shared" si="4"/>
        <v>17058685.329999994</v>
      </c>
      <c r="F19" s="10">
        <f t="shared" si="4"/>
        <v>-457685.32999999955</v>
      </c>
    </row>
    <row r="20" spans="1:6" x14ac:dyDescent="0.25">
      <c r="A20" s="17" t="s">
        <v>20</v>
      </c>
      <c r="B20" s="16">
        <v>186000</v>
      </c>
      <c r="C20" s="14">
        <f>oct!E20</f>
        <v>79862.350000000006</v>
      </c>
      <c r="D20" s="15">
        <v>92569.01</v>
      </c>
      <c r="E20" s="15">
        <f t="shared" ref="E20:E42" si="5">+C20+D20</f>
        <v>172431.35999999999</v>
      </c>
      <c r="F20" s="16">
        <f t="shared" ref="F20:F42" si="6">+B20-E20</f>
        <v>13568.640000000014</v>
      </c>
    </row>
    <row r="21" spans="1:6" x14ac:dyDescent="0.25">
      <c r="A21" s="17" t="s">
        <v>21</v>
      </c>
      <c r="B21" s="16">
        <v>1940000</v>
      </c>
      <c r="C21" s="14">
        <f>oct!E21</f>
        <v>2574499.52</v>
      </c>
      <c r="D21" s="15">
        <v>369200.01</v>
      </c>
      <c r="E21" s="15">
        <f t="shared" si="5"/>
        <v>2943699.5300000003</v>
      </c>
      <c r="F21" s="16">
        <f t="shared" si="6"/>
        <v>-1003699.5300000003</v>
      </c>
    </row>
    <row r="22" spans="1:6" x14ac:dyDescent="0.25">
      <c r="A22" s="17" t="s">
        <v>22</v>
      </c>
      <c r="B22" s="16">
        <v>682000</v>
      </c>
      <c r="C22" s="14">
        <f>oct!E22</f>
        <v>769442.09000000008</v>
      </c>
      <c r="D22" s="15">
        <v>74164</v>
      </c>
      <c r="E22" s="15">
        <f t="shared" si="5"/>
        <v>843606.09000000008</v>
      </c>
      <c r="F22" s="16">
        <f t="shared" si="6"/>
        <v>-161606.09000000008</v>
      </c>
    </row>
    <row r="23" spans="1:6" x14ac:dyDescent="0.25">
      <c r="A23" s="17" t="s">
        <v>23</v>
      </c>
      <c r="B23" s="16">
        <v>3166000</v>
      </c>
      <c r="C23" s="14">
        <f>oct!E23</f>
        <v>4344168.6399999997</v>
      </c>
      <c r="D23" s="15">
        <v>636791.51</v>
      </c>
      <c r="E23" s="15">
        <f t="shared" si="5"/>
        <v>4980960.1499999994</v>
      </c>
      <c r="F23" s="16">
        <f t="shared" si="6"/>
        <v>-1814960.1499999994</v>
      </c>
    </row>
    <row r="24" spans="1:6" x14ac:dyDescent="0.25">
      <c r="A24" s="17" t="s">
        <v>24</v>
      </c>
      <c r="B24" s="16">
        <v>156000</v>
      </c>
      <c r="C24" s="14">
        <f>oct!E24</f>
        <v>0</v>
      </c>
      <c r="D24" s="15"/>
      <c r="E24" s="15">
        <f t="shared" si="5"/>
        <v>0</v>
      </c>
      <c r="F24" s="16">
        <f t="shared" si="6"/>
        <v>156000</v>
      </c>
    </row>
    <row r="25" spans="1:6" x14ac:dyDescent="0.25">
      <c r="A25" s="17" t="s">
        <v>25</v>
      </c>
      <c r="B25" s="16">
        <v>900000</v>
      </c>
      <c r="C25" s="14">
        <f>oct!E25</f>
        <v>464020.8</v>
      </c>
      <c r="D25" s="15">
        <v>7942.6</v>
      </c>
      <c r="E25" s="15">
        <f t="shared" si="5"/>
        <v>471963.39999999997</v>
      </c>
      <c r="F25" s="16">
        <f t="shared" si="6"/>
        <v>428036.60000000003</v>
      </c>
    </row>
    <row r="26" spans="1:6" x14ac:dyDescent="0.25">
      <c r="A26" s="17" t="s">
        <v>26</v>
      </c>
      <c r="B26" s="16">
        <v>660000</v>
      </c>
      <c r="C26" s="14">
        <f>oct!E26</f>
        <v>461346</v>
      </c>
      <c r="D26" s="15">
        <v>102580</v>
      </c>
      <c r="E26" s="15">
        <f t="shared" si="5"/>
        <v>563926</v>
      </c>
      <c r="F26" s="16">
        <f t="shared" si="6"/>
        <v>96074</v>
      </c>
    </row>
    <row r="27" spans="1:6" x14ac:dyDescent="0.25">
      <c r="A27" s="17" t="s">
        <v>27</v>
      </c>
      <c r="B27" s="16">
        <v>3000000</v>
      </c>
      <c r="C27" s="14">
        <f>oct!E27</f>
        <v>2437680.08</v>
      </c>
      <c r="D27" s="15">
        <v>559890</v>
      </c>
      <c r="E27" s="15">
        <f t="shared" si="5"/>
        <v>2997570.08</v>
      </c>
      <c r="F27" s="16">
        <f t="shared" si="6"/>
        <v>2429.9199999999255</v>
      </c>
    </row>
    <row r="28" spans="1:6" x14ac:dyDescent="0.25">
      <c r="A28" s="17" t="s">
        <v>28</v>
      </c>
      <c r="B28" s="16">
        <v>600000</v>
      </c>
      <c r="C28" s="14">
        <f>oct!E28</f>
        <v>429268.7</v>
      </c>
      <c r="D28" s="15">
        <v>50480</v>
      </c>
      <c r="E28" s="15">
        <f t="shared" si="5"/>
        <v>479748.7</v>
      </c>
      <c r="F28" s="16">
        <f t="shared" si="6"/>
        <v>120251.29999999999</v>
      </c>
    </row>
    <row r="29" spans="1:6" x14ac:dyDescent="0.25">
      <c r="A29" s="17" t="s">
        <v>29</v>
      </c>
      <c r="B29" s="16">
        <v>200000</v>
      </c>
      <c r="C29" s="14">
        <f>oct!E29</f>
        <v>205601.25</v>
      </c>
      <c r="D29" s="15">
        <v>133260</v>
      </c>
      <c r="E29" s="15">
        <f t="shared" si="5"/>
        <v>338861.25</v>
      </c>
      <c r="F29" s="16">
        <f t="shared" si="6"/>
        <v>-138861.25</v>
      </c>
    </row>
    <row r="30" spans="1:6" x14ac:dyDescent="0.25">
      <c r="A30" s="17" t="s">
        <v>30</v>
      </c>
      <c r="B30" s="16">
        <v>8000</v>
      </c>
      <c r="C30" s="14">
        <f>oct!E30</f>
        <v>0</v>
      </c>
      <c r="D30" s="15"/>
      <c r="E30" s="15">
        <f t="shared" si="5"/>
        <v>0</v>
      </c>
      <c r="F30" s="16">
        <f t="shared" si="6"/>
        <v>8000</v>
      </c>
    </row>
    <row r="31" spans="1:6" x14ac:dyDescent="0.25">
      <c r="A31" s="17" t="s">
        <v>32</v>
      </c>
      <c r="B31" s="16">
        <v>100000</v>
      </c>
      <c r="C31" s="14">
        <f>oct!E31</f>
        <v>137099.85999999999</v>
      </c>
      <c r="D31" s="15">
        <v>8950</v>
      </c>
      <c r="E31" s="15">
        <f t="shared" si="5"/>
        <v>146049.85999999999</v>
      </c>
      <c r="F31" s="16">
        <f t="shared" si="6"/>
        <v>-46049.859999999986</v>
      </c>
    </row>
    <row r="32" spans="1:6" x14ac:dyDescent="0.25">
      <c r="A32" s="17" t="s">
        <v>33</v>
      </c>
      <c r="B32" s="16">
        <v>10000</v>
      </c>
      <c r="C32" s="14">
        <f>oct!E32</f>
        <v>0</v>
      </c>
      <c r="D32" s="15"/>
      <c r="E32" s="15">
        <f t="shared" si="5"/>
        <v>0</v>
      </c>
      <c r="F32" s="16">
        <f t="shared" si="6"/>
        <v>10000</v>
      </c>
    </row>
    <row r="33" spans="1:6" x14ac:dyDescent="0.25">
      <c r="A33" s="17" t="s">
        <v>34</v>
      </c>
      <c r="B33" s="16">
        <v>100000</v>
      </c>
      <c r="C33" s="14">
        <f>oct!E33</f>
        <v>54719.479999999996</v>
      </c>
      <c r="D33" s="15">
        <v>2083.5500000000002</v>
      </c>
      <c r="E33" s="15">
        <f t="shared" si="5"/>
        <v>56803.03</v>
      </c>
      <c r="F33" s="16">
        <f t="shared" si="6"/>
        <v>43196.97</v>
      </c>
    </row>
    <row r="34" spans="1:6" x14ac:dyDescent="0.25">
      <c r="A34" s="17" t="s">
        <v>35</v>
      </c>
      <c r="B34" s="16">
        <v>200000</v>
      </c>
      <c r="C34" s="14">
        <f>oct!E34</f>
        <v>8500</v>
      </c>
      <c r="D34" s="15">
        <v>4860</v>
      </c>
      <c r="E34" s="15">
        <f t="shared" si="5"/>
        <v>13360</v>
      </c>
      <c r="F34" s="16">
        <f t="shared" si="6"/>
        <v>186640</v>
      </c>
    </row>
    <row r="35" spans="1:6" x14ac:dyDescent="0.25">
      <c r="A35" s="17" t="s">
        <v>36</v>
      </c>
      <c r="B35" s="16">
        <v>1300000</v>
      </c>
      <c r="C35" s="14">
        <f>oct!E35</f>
        <v>2416880.17</v>
      </c>
      <c r="D35" s="15">
        <v>261115</v>
      </c>
      <c r="E35" s="15">
        <f t="shared" si="5"/>
        <v>2677995.17</v>
      </c>
      <c r="F35" s="16">
        <f t="shared" si="6"/>
        <v>-1377995.17</v>
      </c>
    </row>
    <row r="36" spans="1:6" x14ac:dyDescent="0.25">
      <c r="A36" s="17" t="s">
        <v>37</v>
      </c>
      <c r="B36" s="16">
        <v>100000</v>
      </c>
      <c r="C36" s="14">
        <f>oct!E36</f>
        <v>0</v>
      </c>
      <c r="D36" s="15">
        <v>2570</v>
      </c>
      <c r="E36" s="15">
        <f t="shared" si="5"/>
        <v>2570</v>
      </c>
      <c r="F36" s="16">
        <f t="shared" si="6"/>
        <v>97430</v>
      </c>
    </row>
    <row r="37" spans="1:6" x14ac:dyDescent="0.25">
      <c r="A37" s="17" t="s">
        <v>38</v>
      </c>
      <c r="B37" s="16">
        <v>150000</v>
      </c>
      <c r="C37" s="14">
        <f>oct!E37</f>
        <v>37815</v>
      </c>
      <c r="D37" s="15">
        <v>13950</v>
      </c>
      <c r="E37" s="15">
        <f t="shared" si="5"/>
        <v>51765</v>
      </c>
      <c r="F37" s="16">
        <f t="shared" si="6"/>
        <v>98235</v>
      </c>
    </row>
    <row r="38" spans="1:6" x14ac:dyDescent="0.25">
      <c r="A38" s="17" t="s">
        <v>39</v>
      </c>
      <c r="B38" s="16">
        <v>100000</v>
      </c>
      <c r="C38" s="14">
        <f>oct!E38</f>
        <v>28466</v>
      </c>
      <c r="D38" s="15">
        <v>20168.650000000001</v>
      </c>
      <c r="E38" s="15">
        <f t="shared" si="5"/>
        <v>48634.65</v>
      </c>
      <c r="F38" s="16">
        <f t="shared" si="6"/>
        <v>51365.35</v>
      </c>
    </row>
    <row r="39" spans="1:6" x14ac:dyDescent="0.25">
      <c r="A39" s="12" t="s">
        <v>40</v>
      </c>
      <c r="B39" s="16">
        <v>50000</v>
      </c>
      <c r="C39" s="14">
        <f>oct!E39</f>
        <v>0</v>
      </c>
      <c r="D39" s="15"/>
      <c r="E39" s="15">
        <f t="shared" si="5"/>
        <v>0</v>
      </c>
      <c r="F39" s="16">
        <f t="shared" si="6"/>
        <v>50000</v>
      </c>
    </row>
    <row r="40" spans="1:6" x14ac:dyDescent="0.25">
      <c r="A40" s="12" t="s">
        <v>41</v>
      </c>
      <c r="B40" s="16">
        <v>2800000</v>
      </c>
      <c r="C40" s="14">
        <f>oct!E40</f>
        <v>0</v>
      </c>
      <c r="D40" s="15"/>
      <c r="E40" s="15">
        <f t="shared" si="5"/>
        <v>0</v>
      </c>
      <c r="F40" s="16">
        <f t="shared" si="6"/>
        <v>2800000</v>
      </c>
    </row>
    <row r="41" spans="1:6" x14ac:dyDescent="0.25">
      <c r="A41" s="17" t="s">
        <v>81</v>
      </c>
      <c r="B41" s="16">
        <v>150000</v>
      </c>
      <c r="C41" s="14">
        <f>oct!E41</f>
        <v>219936.06</v>
      </c>
      <c r="D41" s="15">
        <v>7000</v>
      </c>
      <c r="E41" s="15">
        <f t="shared" si="5"/>
        <v>226936.06</v>
      </c>
      <c r="F41" s="16">
        <f t="shared" si="6"/>
        <v>-76936.06</v>
      </c>
    </row>
    <row r="42" spans="1:6" x14ac:dyDescent="0.25">
      <c r="A42" s="12" t="s">
        <v>42</v>
      </c>
      <c r="B42" s="16">
        <v>43000</v>
      </c>
      <c r="C42" s="14">
        <f>oct!E42</f>
        <v>28815</v>
      </c>
      <c r="D42" s="15">
        <v>12990</v>
      </c>
      <c r="E42" s="15">
        <f t="shared" si="5"/>
        <v>41805</v>
      </c>
      <c r="F42" s="16">
        <f t="shared" si="6"/>
        <v>1195</v>
      </c>
    </row>
    <row r="43" spans="1:6" x14ac:dyDescent="0.25">
      <c r="A43" s="19" t="s">
        <v>43</v>
      </c>
      <c r="B43" s="20">
        <f>+SUM(B44:B51)</f>
        <v>5450000</v>
      </c>
      <c r="C43" s="20">
        <f>oct!E43</f>
        <v>3329379.24</v>
      </c>
      <c r="D43" s="20">
        <f t="shared" ref="D43:F43" si="7">+SUM(D44:D51)</f>
        <v>390529.7</v>
      </c>
      <c r="E43" s="20">
        <f t="shared" si="7"/>
        <v>3719908.94</v>
      </c>
      <c r="F43" s="20">
        <f t="shared" si="7"/>
        <v>1730091.06</v>
      </c>
    </row>
    <row r="44" spans="1:6" x14ac:dyDescent="0.25">
      <c r="A44" s="17" t="s">
        <v>44</v>
      </c>
      <c r="B44" s="16">
        <v>150000</v>
      </c>
      <c r="C44" s="14">
        <f>oct!E44</f>
        <v>144706.94</v>
      </c>
      <c r="D44" s="15"/>
      <c r="E44" s="15">
        <f t="shared" ref="E44:E51" si="8">+C44+D44</f>
        <v>144706.94</v>
      </c>
      <c r="F44" s="16">
        <f t="shared" ref="F44:F51" si="9">+B44-E44</f>
        <v>5293.0599999999977</v>
      </c>
    </row>
    <row r="45" spans="1:6" x14ac:dyDescent="0.25">
      <c r="A45" s="17" t="s">
        <v>45</v>
      </c>
      <c r="B45" s="16">
        <v>500000</v>
      </c>
      <c r="C45" s="14">
        <f>oct!E45</f>
        <v>377037.87</v>
      </c>
      <c r="D45" s="15">
        <v>77850</v>
      </c>
      <c r="E45" s="15">
        <f t="shared" si="8"/>
        <v>454887.87</v>
      </c>
      <c r="F45" s="16">
        <f t="shared" si="9"/>
        <v>45112.130000000005</v>
      </c>
    </row>
    <row r="46" spans="1:6" x14ac:dyDescent="0.25">
      <c r="A46" s="17" t="s">
        <v>46</v>
      </c>
      <c r="B46" s="16">
        <v>180000</v>
      </c>
      <c r="C46" s="14">
        <f>oct!E46</f>
        <v>92508.739999999991</v>
      </c>
      <c r="D46" s="15">
        <v>20770.8</v>
      </c>
      <c r="E46" s="15">
        <f t="shared" si="8"/>
        <v>113279.54</v>
      </c>
      <c r="F46" s="16">
        <f t="shared" si="9"/>
        <v>66720.460000000006</v>
      </c>
    </row>
    <row r="47" spans="1:6" x14ac:dyDescent="0.25">
      <c r="A47" s="17" t="s">
        <v>47</v>
      </c>
      <c r="B47" s="16">
        <v>1420000</v>
      </c>
      <c r="C47" s="14">
        <f>oct!E47</f>
        <v>939557.45</v>
      </c>
      <c r="D47" s="15">
        <v>75973.039999999994</v>
      </c>
      <c r="E47" s="15">
        <f t="shared" si="8"/>
        <v>1015530.49</v>
      </c>
      <c r="F47" s="16">
        <f t="shared" si="9"/>
        <v>404469.51</v>
      </c>
    </row>
    <row r="48" spans="1:6" x14ac:dyDescent="0.25">
      <c r="A48" s="17" t="s">
        <v>48</v>
      </c>
      <c r="B48" s="16">
        <v>900000</v>
      </c>
      <c r="C48" s="14">
        <f>oct!E48</f>
        <v>379030.01</v>
      </c>
      <c r="D48" s="15">
        <v>37213.360000000001</v>
      </c>
      <c r="E48" s="15">
        <f t="shared" si="8"/>
        <v>416243.37</v>
      </c>
      <c r="F48" s="16">
        <f t="shared" si="9"/>
        <v>483756.63</v>
      </c>
    </row>
    <row r="49" spans="1:6" x14ac:dyDescent="0.25">
      <c r="A49" s="12" t="s">
        <v>49</v>
      </c>
      <c r="B49" s="16">
        <v>300000</v>
      </c>
      <c r="C49" s="14">
        <f>oct!E49</f>
        <v>252175.72999999998</v>
      </c>
      <c r="D49" s="15">
        <v>50722.5</v>
      </c>
      <c r="E49" s="15">
        <f t="shared" si="8"/>
        <v>302898.23</v>
      </c>
      <c r="F49" s="16">
        <f t="shared" si="9"/>
        <v>-2898.2299999999814</v>
      </c>
    </row>
    <row r="50" spans="1:6" x14ac:dyDescent="0.25">
      <c r="A50" s="12" t="s">
        <v>50</v>
      </c>
      <c r="B50" s="16">
        <v>200000</v>
      </c>
      <c r="C50" s="14">
        <f>oct!E50</f>
        <v>44000</v>
      </c>
      <c r="D50" s="15">
        <v>20000</v>
      </c>
      <c r="E50" s="15">
        <f t="shared" si="8"/>
        <v>64000</v>
      </c>
      <c r="F50" s="16">
        <f t="shared" si="9"/>
        <v>136000</v>
      </c>
    </row>
    <row r="51" spans="1:6" x14ac:dyDescent="0.25">
      <c r="A51" s="12" t="s">
        <v>31</v>
      </c>
      <c r="B51" s="16">
        <v>1800000</v>
      </c>
      <c r="C51" s="14">
        <f>oct!E51</f>
        <v>1100362.5</v>
      </c>
      <c r="D51" s="15">
        <v>108000</v>
      </c>
      <c r="E51" s="15">
        <f t="shared" si="8"/>
        <v>1208362.5</v>
      </c>
      <c r="F51" s="16">
        <f t="shared" si="9"/>
        <v>591637.5</v>
      </c>
    </row>
    <row r="52" spans="1:6" x14ac:dyDescent="0.25">
      <c r="A52" s="9" t="s">
        <v>51</v>
      </c>
      <c r="B52" s="10">
        <f>+B53</f>
        <v>0</v>
      </c>
      <c r="C52" s="10">
        <f>oct!E52</f>
        <v>0</v>
      </c>
      <c r="D52" s="10"/>
      <c r="E52" s="10">
        <f t="shared" ref="E52:F52" si="10">+E53</f>
        <v>0</v>
      </c>
      <c r="F52" s="10">
        <f t="shared" si="10"/>
        <v>0</v>
      </c>
    </row>
    <row r="53" spans="1:6" x14ac:dyDescent="0.25">
      <c r="A53" s="12" t="s">
        <v>51</v>
      </c>
      <c r="B53" s="15">
        <v>0</v>
      </c>
      <c r="C53" s="14">
        <f>oct!E53</f>
        <v>0</v>
      </c>
      <c r="D53" s="15"/>
      <c r="E53" s="15">
        <f t="shared" ref="E53" si="11">+C53+D53</f>
        <v>0</v>
      </c>
      <c r="F53" s="16">
        <f t="shared" ref="F53" si="12">+B53-E53</f>
        <v>0</v>
      </c>
    </row>
    <row r="54" spans="1:6" x14ac:dyDescent="0.25">
      <c r="A54" s="9" t="s">
        <v>52</v>
      </c>
      <c r="B54" s="10">
        <f>+SUM(B55:B66)</f>
        <v>8342000</v>
      </c>
      <c r="C54" s="10">
        <f>oct!E54</f>
        <v>5961336.6900000004</v>
      </c>
      <c r="D54" s="10">
        <f t="shared" ref="D54:F54" si="13">+SUM(D55:D66)</f>
        <v>916244.26</v>
      </c>
      <c r="E54" s="10">
        <f t="shared" si="13"/>
        <v>6877580.9500000002</v>
      </c>
      <c r="F54" s="10">
        <f t="shared" si="13"/>
        <v>1464419.0499999996</v>
      </c>
    </row>
    <row r="55" spans="1:6" x14ac:dyDescent="0.25">
      <c r="A55" s="12" t="s">
        <v>53</v>
      </c>
      <c r="B55" s="15">
        <v>150000</v>
      </c>
      <c r="C55" s="14">
        <f>oct!E55</f>
        <v>0</v>
      </c>
      <c r="D55" s="15"/>
      <c r="E55" s="15">
        <f t="shared" ref="E55:E66" si="14">+C55+D55</f>
        <v>0</v>
      </c>
      <c r="F55" s="16">
        <f t="shared" ref="F55:F66" si="15">+B55-E55</f>
        <v>150000</v>
      </c>
    </row>
    <row r="56" spans="1:6" x14ac:dyDescent="0.25">
      <c r="A56" s="12" t="s">
        <v>54</v>
      </c>
      <c r="B56" s="15">
        <v>500000</v>
      </c>
      <c r="C56" s="14">
        <f>oct!E56</f>
        <v>232030</v>
      </c>
      <c r="D56" s="15">
        <v>255600</v>
      </c>
      <c r="E56" s="15">
        <f t="shared" si="14"/>
        <v>487630</v>
      </c>
      <c r="F56" s="16">
        <f t="shared" si="15"/>
        <v>12370</v>
      </c>
    </row>
    <row r="57" spans="1:6" x14ac:dyDescent="0.25">
      <c r="A57" s="12" t="s">
        <v>55</v>
      </c>
      <c r="B57" s="15">
        <v>2014000</v>
      </c>
      <c r="C57" s="14">
        <f>oct!E57</f>
        <v>2414015.5300000003</v>
      </c>
      <c r="D57" s="15">
        <v>280308.2</v>
      </c>
      <c r="E57" s="15">
        <f t="shared" si="14"/>
        <v>2694323.7300000004</v>
      </c>
      <c r="F57" s="16">
        <f t="shared" si="15"/>
        <v>-680323.73000000045</v>
      </c>
    </row>
    <row r="58" spans="1:6" x14ac:dyDescent="0.25">
      <c r="A58" s="12" t="s">
        <v>56</v>
      </c>
      <c r="B58" s="15">
        <v>300000</v>
      </c>
      <c r="C58" s="14">
        <f>oct!E58</f>
        <v>0</v>
      </c>
      <c r="D58" s="15"/>
      <c r="E58" s="15">
        <f t="shared" si="14"/>
        <v>0</v>
      </c>
      <c r="F58" s="16">
        <f t="shared" si="15"/>
        <v>300000</v>
      </c>
    </row>
    <row r="59" spans="1:6" x14ac:dyDescent="0.25">
      <c r="A59" s="12" t="s">
        <v>57</v>
      </c>
      <c r="B59" s="13">
        <v>150000</v>
      </c>
      <c r="C59" s="14">
        <f>oct!E59</f>
        <v>26018.35</v>
      </c>
      <c r="D59" s="15"/>
      <c r="E59" s="15">
        <f t="shared" si="14"/>
        <v>26018.35</v>
      </c>
      <c r="F59" s="16">
        <f t="shared" si="15"/>
        <v>123981.65</v>
      </c>
    </row>
    <row r="60" spans="1:6" x14ac:dyDescent="0.25">
      <c r="A60" s="12" t="s">
        <v>58</v>
      </c>
      <c r="B60" s="15">
        <v>90000</v>
      </c>
      <c r="C60" s="14">
        <f>oct!E60</f>
        <v>45253.08</v>
      </c>
      <c r="D60" s="15">
        <v>4270.8</v>
      </c>
      <c r="E60" s="15">
        <f t="shared" si="14"/>
        <v>49523.880000000005</v>
      </c>
      <c r="F60" s="16">
        <f t="shared" si="15"/>
        <v>40476.119999999995</v>
      </c>
    </row>
    <row r="61" spans="1:6" x14ac:dyDescent="0.25">
      <c r="A61" s="12" t="s">
        <v>59</v>
      </c>
      <c r="B61" s="13">
        <v>300000</v>
      </c>
      <c r="C61" s="14">
        <f>oct!E61</f>
        <v>0</v>
      </c>
      <c r="D61" s="15"/>
      <c r="E61" s="15">
        <f t="shared" si="14"/>
        <v>0</v>
      </c>
      <c r="F61" s="16">
        <f t="shared" si="15"/>
        <v>300000</v>
      </c>
    </row>
    <row r="62" spans="1:6" x14ac:dyDescent="0.25">
      <c r="A62" s="12" t="s">
        <v>60</v>
      </c>
      <c r="B62" s="13">
        <v>2000000</v>
      </c>
      <c r="C62" s="14">
        <f>oct!E62</f>
        <v>777636.02</v>
      </c>
      <c r="D62" s="15">
        <v>344565.26</v>
      </c>
      <c r="E62" s="15">
        <f t="shared" si="14"/>
        <v>1122201.28</v>
      </c>
      <c r="F62" s="16">
        <f t="shared" si="15"/>
        <v>877798.72</v>
      </c>
    </row>
    <row r="63" spans="1:6" x14ac:dyDescent="0.25">
      <c r="A63" s="12" t="s">
        <v>61</v>
      </c>
      <c r="B63" s="13">
        <v>1000000</v>
      </c>
      <c r="C63" s="14">
        <f>oct!E63</f>
        <v>958000</v>
      </c>
      <c r="D63" s="15"/>
      <c r="E63" s="15">
        <f t="shared" si="14"/>
        <v>958000</v>
      </c>
      <c r="F63" s="16">
        <f t="shared" si="15"/>
        <v>42000</v>
      </c>
    </row>
    <row r="64" spans="1:6" x14ac:dyDescent="0.25">
      <c r="A64" s="17" t="s">
        <v>62</v>
      </c>
      <c r="B64" s="13">
        <v>486000</v>
      </c>
      <c r="C64" s="14">
        <f>oct!E64</f>
        <v>281000</v>
      </c>
      <c r="D64" s="15">
        <v>29000</v>
      </c>
      <c r="E64" s="15">
        <f t="shared" si="14"/>
        <v>310000</v>
      </c>
      <c r="F64" s="16">
        <f t="shared" si="15"/>
        <v>176000</v>
      </c>
    </row>
    <row r="65" spans="1:6" x14ac:dyDescent="0.25">
      <c r="A65" s="17" t="s">
        <v>82</v>
      </c>
      <c r="B65" s="13">
        <v>352000</v>
      </c>
      <c r="C65" s="14">
        <f>oct!E65</f>
        <v>946333.71</v>
      </c>
      <c r="D65" s="15"/>
      <c r="E65" s="15">
        <f t="shared" si="14"/>
        <v>946333.71</v>
      </c>
      <c r="F65" s="16">
        <f t="shared" si="15"/>
        <v>-594333.71</v>
      </c>
    </row>
    <row r="66" spans="1:6" x14ac:dyDescent="0.25">
      <c r="A66" s="17" t="s">
        <v>83</v>
      </c>
      <c r="B66" s="13">
        <v>1000000</v>
      </c>
      <c r="C66" s="14">
        <f>oct!E66</f>
        <v>281050</v>
      </c>
      <c r="D66" s="15">
        <v>2500</v>
      </c>
      <c r="E66" s="15">
        <f t="shared" si="14"/>
        <v>283550</v>
      </c>
      <c r="F66" s="16">
        <f t="shared" si="15"/>
        <v>716450</v>
      </c>
    </row>
    <row r="67" spans="1:6" x14ac:dyDescent="0.25">
      <c r="A67" s="17"/>
      <c r="B67" s="18"/>
      <c r="C67" s="14"/>
      <c r="D67" s="15"/>
      <c r="E67" s="15"/>
      <c r="F67" s="16"/>
    </row>
    <row r="68" spans="1:6" x14ac:dyDescent="0.25">
      <c r="A68" s="9" t="s">
        <v>63</v>
      </c>
      <c r="B68" s="10">
        <f>+B69</f>
        <v>26900265</v>
      </c>
      <c r="C68" s="10">
        <f>oct!E68</f>
        <v>23627166.349999998</v>
      </c>
      <c r="D68" s="10">
        <f t="shared" ref="D68:F68" si="16">+D69</f>
        <v>3802342.36</v>
      </c>
      <c r="E68" s="10">
        <f t="shared" si="16"/>
        <v>27429508.709999997</v>
      </c>
      <c r="F68" s="10">
        <f t="shared" si="16"/>
        <v>-529243.7099999995</v>
      </c>
    </row>
    <row r="69" spans="1:6" x14ac:dyDescent="0.25">
      <c r="A69" s="9" t="s">
        <v>64</v>
      </c>
      <c r="B69" s="10">
        <f>+B70+B78</f>
        <v>26900265</v>
      </c>
      <c r="C69" s="10">
        <f>oct!E69</f>
        <v>23627166.349999998</v>
      </c>
      <c r="D69" s="10">
        <f t="shared" ref="D69:F69" si="17">+D70+D78</f>
        <v>3802342.36</v>
      </c>
      <c r="E69" s="10">
        <f t="shared" si="17"/>
        <v>27429508.709999997</v>
      </c>
      <c r="F69" s="10">
        <f t="shared" si="17"/>
        <v>-529243.7099999995</v>
      </c>
    </row>
    <row r="70" spans="1:6" x14ac:dyDescent="0.25">
      <c r="A70" s="9" t="s">
        <v>65</v>
      </c>
      <c r="B70" s="10">
        <f>+SUM(B71:B77)</f>
        <v>2900000</v>
      </c>
      <c r="C70" s="10">
        <f>oct!E70</f>
        <v>918138.56</v>
      </c>
      <c r="D70" s="10">
        <f t="shared" ref="D70:F70" si="18">+SUM(D71:D77)</f>
        <v>14560</v>
      </c>
      <c r="E70" s="10">
        <f t="shared" si="18"/>
        <v>932698.56</v>
      </c>
      <c r="F70" s="10">
        <f t="shared" si="18"/>
        <v>1967301.44</v>
      </c>
    </row>
    <row r="71" spans="1:6" x14ac:dyDescent="0.25">
      <c r="A71" s="12" t="s">
        <v>66</v>
      </c>
      <c r="B71" s="13">
        <v>1000000</v>
      </c>
      <c r="C71" s="14">
        <f>oct!E71</f>
        <v>513833.56</v>
      </c>
      <c r="D71" s="15"/>
      <c r="E71" s="15">
        <f t="shared" ref="E71:E77" si="19">+C71+D71</f>
        <v>513833.56</v>
      </c>
      <c r="F71" s="16">
        <f t="shared" ref="F71:F77" si="20">+B71-E71</f>
        <v>486166.44</v>
      </c>
    </row>
    <row r="72" spans="1:6" x14ac:dyDescent="0.25">
      <c r="A72" s="12" t="s">
        <v>67</v>
      </c>
      <c r="B72" s="13">
        <v>500000</v>
      </c>
      <c r="C72" s="14">
        <f>oct!E72</f>
        <v>14640</v>
      </c>
      <c r="D72" s="15">
        <v>14560</v>
      </c>
      <c r="E72" s="15">
        <f t="shared" si="19"/>
        <v>29200</v>
      </c>
      <c r="F72" s="16">
        <f t="shared" si="20"/>
        <v>470800</v>
      </c>
    </row>
    <row r="73" spans="1:6" x14ac:dyDescent="0.25">
      <c r="A73" s="12" t="s">
        <v>68</v>
      </c>
      <c r="B73" s="13">
        <v>1000000</v>
      </c>
      <c r="C73" s="14">
        <f>oct!E73</f>
        <v>319545</v>
      </c>
      <c r="D73" s="15"/>
      <c r="E73" s="15">
        <f t="shared" si="19"/>
        <v>319545</v>
      </c>
      <c r="F73" s="16">
        <f t="shared" si="20"/>
        <v>680455</v>
      </c>
    </row>
    <row r="74" spans="1:6" x14ac:dyDescent="0.25">
      <c r="A74" s="12" t="s">
        <v>69</v>
      </c>
      <c r="B74" s="13">
        <v>350000</v>
      </c>
      <c r="C74" s="14">
        <f>oct!E74</f>
        <v>70120</v>
      </c>
      <c r="D74" s="15"/>
      <c r="E74" s="15">
        <f t="shared" si="19"/>
        <v>70120</v>
      </c>
      <c r="F74" s="16">
        <f t="shared" si="20"/>
        <v>279880</v>
      </c>
    </row>
    <row r="75" spans="1:6" x14ac:dyDescent="0.25">
      <c r="A75" s="17" t="s">
        <v>70</v>
      </c>
      <c r="B75" s="13">
        <v>50000</v>
      </c>
      <c r="C75" s="14">
        <f>oct!E75</f>
        <v>0</v>
      </c>
      <c r="D75" s="15"/>
      <c r="E75" s="15">
        <f t="shared" si="19"/>
        <v>0</v>
      </c>
      <c r="F75" s="16">
        <f t="shared" si="20"/>
        <v>50000</v>
      </c>
    </row>
    <row r="76" spans="1:6" x14ac:dyDescent="0.25">
      <c r="A76" s="17" t="s">
        <v>71</v>
      </c>
      <c r="B76" s="15">
        <v>0</v>
      </c>
      <c r="C76" s="14">
        <f>oct!E76</f>
        <v>0</v>
      </c>
      <c r="D76" s="15"/>
      <c r="E76" s="15">
        <f t="shared" si="19"/>
        <v>0</v>
      </c>
      <c r="F76" s="16">
        <f t="shared" si="20"/>
        <v>0</v>
      </c>
    </row>
    <row r="77" spans="1:6" x14ac:dyDescent="0.25">
      <c r="A77" s="17" t="s">
        <v>72</v>
      </c>
      <c r="B77" s="15">
        <v>0</v>
      </c>
      <c r="C77" s="14">
        <f>oct!E77</f>
        <v>0</v>
      </c>
      <c r="D77" s="15"/>
      <c r="E77" s="15">
        <f t="shared" si="19"/>
        <v>0</v>
      </c>
      <c r="F77" s="16">
        <f t="shared" si="20"/>
        <v>0</v>
      </c>
    </row>
    <row r="78" spans="1:6" x14ac:dyDescent="0.25">
      <c r="A78" s="9" t="s">
        <v>73</v>
      </c>
      <c r="B78" s="10">
        <f>+SUM(B79:B94)</f>
        <v>24000265</v>
      </c>
      <c r="C78" s="10">
        <f>oct!E78</f>
        <v>22709027.789999999</v>
      </c>
      <c r="D78" s="10">
        <f t="shared" ref="D78:F78" si="21">+SUM(D79:D94)</f>
        <v>3787782.36</v>
      </c>
      <c r="E78" s="10">
        <f t="shared" si="21"/>
        <v>26496810.149999999</v>
      </c>
      <c r="F78" s="10">
        <f t="shared" si="21"/>
        <v>-2496545.1499999994</v>
      </c>
    </row>
    <row r="79" spans="1:6" x14ac:dyDescent="0.25">
      <c r="A79" s="17" t="s">
        <v>74</v>
      </c>
      <c r="B79" s="31">
        <v>272000</v>
      </c>
      <c r="C79" s="14">
        <f>oct!E79</f>
        <v>162032</v>
      </c>
      <c r="D79" s="15">
        <v>6690</v>
      </c>
      <c r="E79" s="15">
        <f t="shared" ref="E79:E94" si="22">+C79+D79</f>
        <v>168722</v>
      </c>
      <c r="F79" s="16">
        <f t="shared" ref="F79:F94" si="23">+B79-E79</f>
        <v>103278</v>
      </c>
    </row>
    <row r="80" spans="1:6" x14ac:dyDescent="0.25">
      <c r="A80" s="17" t="s">
        <v>84</v>
      </c>
      <c r="B80" s="31">
        <v>400000</v>
      </c>
      <c r="C80" s="14">
        <f>oct!E80</f>
        <v>476416.47000000003</v>
      </c>
      <c r="D80" s="15"/>
      <c r="E80" s="15">
        <f t="shared" si="22"/>
        <v>476416.47000000003</v>
      </c>
      <c r="F80" s="16">
        <f t="shared" si="23"/>
        <v>-76416.47000000003</v>
      </c>
    </row>
    <row r="81" spans="1:6" x14ac:dyDescent="0.25">
      <c r="A81" s="17" t="s">
        <v>85</v>
      </c>
      <c r="B81" s="31">
        <v>113000</v>
      </c>
      <c r="C81" s="14">
        <f>oct!E81</f>
        <v>17990</v>
      </c>
      <c r="D81" s="15"/>
      <c r="E81" s="15">
        <f t="shared" si="22"/>
        <v>17990</v>
      </c>
      <c r="F81" s="16">
        <f t="shared" si="23"/>
        <v>95010</v>
      </c>
    </row>
    <row r="82" spans="1:6" x14ac:dyDescent="0.25">
      <c r="A82" s="17" t="s">
        <v>86</v>
      </c>
      <c r="B82" s="31">
        <v>300000</v>
      </c>
      <c r="C82" s="14">
        <f>oct!E82</f>
        <v>56348.47</v>
      </c>
      <c r="D82" s="15"/>
      <c r="E82" s="15">
        <f t="shared" si="22"/>
        <v>56348.47</v>
      </c>
      <c r="F82" s="16">
        <f t="shared" si="23"/>
        <v>243651.53</v>
      </c>
    </row>
    <row r="83" spans="1:6" x14ac:dyDescent="0.25">
      <c r="A83" s="17" t="s">
        <v>87</v>
      </c>
      <c r="B83" s="31">
        <v>1620000</v>
      </c>
      <c r="C83" s="14">
        <f>oct!E83</f>
        <v>1107000</v>
      </c>
      <c r="D83" s="15">
        <v>117000</v>
      </c>
      <c r="E83" s="15">
        <f t="shared" si="22"/>
        <v>1224000</v>
      </c>
      <c r="F83" s="16">
        <f t="shared" si="23"/>
        <v>396000</v>
      </c>
    </row>
    <row r="84" spans="1:6" x14ac:dyDescent="0.25">
      <c r="A84" s="17" t="s">
        <v>88</v>
      </c>
      <c r="B84" s="31">
        <v>800000</v>
      </c>
      <c r="C84" s="14">
        <f>oct!E84</f>
        <v>592393.24</v>
      </c>
      <c r="D84" s="15">
        <v>10785</v>
      </c>
      <c r="E84" s="15">
        <f t="shared" si="22"/>
        <v>603178.23999999999</v>
      </c>
      <c r="F84" s="16">
        <f t="shared" si="23"/>
        <v>196821.76000000001</v>
      </c>
    </row>
    <row r="85" spans="1:6" x14ac:dyDescent="0.25">
      <c r="A85" s="17" t="s">
        <v>89</v>
      </c>
      <c r="B85" s="31">
        <v>200000</v>
      </c>
      <c r="C85" s="14">
        <f>oct!E85</f>
        <v>0</v>
      </c>
      <c r="D85" s="15"/>
      <c r="E85" s="15">
        <f t="shared" si="22"/>
        <v>0</v>
      </c>
      <c r="F85" s="16">
        <f t="shared" si="23"/>
        <v>200000</v>
      </c>
    </row>
    <row r="86" spans="1:6" x14ac:dyDescent="0.25">
      <c r="A86" s="17" t="s">
        <v>90</v>
      </c>
      <c r="B86" s="31">
        <v>200000</v>
      </c>
      <c r="C86" s="14">
        <f>oct!E86</f>
        <v>68921</v>
      </c>
      <c r="D86" s="15">
        <v>17255.96</v>
      </c>
      <c r="E86" s="15">
        <f t="shared" si="22"/>
        <v>86176.959999999992</v>
      </c>
      <c r="F86" s="16">
        <f t="shared" si="23"/>
        <v>113823.04000000001</v>
      </c>
    </row>
    <row r="87" spans="1:6" x14ac:dyDescent="0.25">
      <c r="A87" s="17" t="s">
        <v>91</v>
      </c>
      <c r="B87" s="31">
        <v>1000000</v>
      </c>
      <c r="C87" s="14">
        <f>oct!E87</f>
        <v>29801</v>
      </c>
      <c r="D87" s="15">
        <v>3238566.4</v>
      </c>
      <c r="E87" s="15">
        <f t="shared" si="22"/>
        <v>3268367.4</v>
      </c>
      <c r="F87" s="16">
        <f t="shared" si="23"/>
        <v>-2268367.4</v>
      </c>
    </row>
    <row r="88" spans="1:6" x14ac:dyDescent="0.25">
      <c r="A88" s="17" t="s">
        <v>92</v>
      </c>
      <c r="B88" s="31">
        <v>300000</v>
      </c>
      <c r="C88" s="14">
        <f>oct!E88</f>
        <v>95751</v>
      </c>
      <c r="D88" s="15"/>
      <c r="E88" s="15">
        <f t="shared" si="22"/>
        <v>95751</v>
      </c>
      <c r="F88" s="16">
        <f t="shared" si="23"/>
        <v>204249</v>
      </c>
    </row>
    <row r="89" spans="1:6" x14ac:dyDescent="0.25">
      <c r="A89" s="17" t="s">
        <v>93</v>
      </c>
      <c r="B89" s="31">
        <v>1000000</v>
      </c>
      <c r="C89" s="14">
        <f>oct!E89</f>
        <v>4400</v>
      </c>
      <c r="D89" s="15"/>
      <c r="E89" s="15">
        <f t="shared" si="22"/>
        <v>4400</v>
      </c>
      <c r="F89" s="16">
        <f t="shared" si="23"/>
        <v>995600</v>
      </c>
    </row>
    <row r="90" spans="1:6" x14ac:dyDescent="0.25">
      <c r="A90" s="17" t="s">
        <v>94</v>
      </c>
      <c r="B90" s="31">
        <v>200000</v>
      </c>
      <c r="C90" s="14">
        <f>oct!E90</f>
        <v>16972</v>
      </c>
      <c r="D90" s="15"/>
      <c r="E90" s="15">
        <f t="shared" si="22"/>
        <v>16972</v>
      </c>
      <c r="F90" s="16">
        <f t="shared" si="23"/>
        <v>183028</v>
      </c>
    </row>
    <row r="91" spans="1:6" x14ac:dyDescent="0.25">
      <c r="A91" s="17" t="s">
        <v>95</v>
      </c>
      <c r="B91" s="31">
        <v>1000000</v>
      </c>
      <c r="C91" s="14">
        <f>oct!E91</f>
        <v>1831859.88</v>
      </c>
      <c r="D91" s="15">
        <v>271485</v>
      </c>
      <c r="E91" s="15">
        <f t="shared" si="22"/>
        <v>2103344.88</v>
      </c>
      <c r="F91" s="16">
        <f t="shared" si="23"/>
        <v>-1103344.8799999999</v>
      </c>
    </row>
    <row r="92" spans="1:6" x14ac:dyDescent="0.25">
      <c r="A92" s="17" t="s">
        <v>96</v>
      </c>
      <c r="B92" s="31">
        <v>1000000</v>
      </c>
      <c r="C92" s="14">
        <f>oct!E92</f>
        <v>660435.69999999995</v>
      </c>
      <c r="D92" s="15">
        <v>126000</v>
      </c>
      <c r="E92" s="15">
        <f t="shared" si="22"/>
        <v>786435.7</v>
      </c>
      <c r="F92" s="16">
        <f t="shared" si="23"/>
        <v>213564.30000000005</v>
      </c>
    </row>
    <row r="93" spans="1:6" x14ac:dyDescent="0.25">
      <c r="A93" s="17" t="s">
        <v>97</v>
      </c>
      <c r="B93" s="31">
        <v>7268703</v>
      </c>
      <c r="C93" s="14">
        <f>oct!E93</f>
        <v>13020541.34</v>
      </c>
      <c r="D93" s="15"/>
      <c r="E93" s="15">
        <f t="shared" si="22"/>
        <v>13020541.34</v>
      </c>
      <c r="F93" s="16">
        <f t="shared" si="23"/>
        <v>-5751838.3399999999</v>
      </c>
    </row>
    <row r="94" spans="1:6" x14ac:dyDescent="0.25">
      <c r="A94" s="17" t="s">
        <v>98</v>
      </c>
      <c r="B94" s="31">
        <v>8326562</v>
      </c>
      <c r="C94" s="14">
        <f>oct!E94</f>
        <v>4568165.6899999995</v>
      </c>
      <c r="D94" s="15"/>
      <c r="E94" s="15">
        <f t="shared" si="22"/>
        <v>4568165.6899999995</v>
      </c>
      <c r="F94" s="16">
        <f t="shared" si="23"/>
        <v>3758396.3100000005</v>
      </c>
    </row>
    <row r="95" spans="1:6" x14ac:dyDescent="0.25">
      <c r="A95" s="12"/>
      <c r="B95" s="15"/>
      <c r="C95" s="14"/>
      <c r="D95" s="15"/>
      <c r="E95" s="15"/>
      <c r="F95" s="16"/>
    </row>
    <row r="96" spans="1:6" x14ac:dyDescent="0.25">
      <c r="A96" s="9" t="s">
        <v>75</v>
      </c>
      <c r="B96" s="10">
        <f>+B8+B69</f>
        <v>218866264.99998829</v>
      </c>
      <c r="C96" s="10">
        <f>oct!E96</f>
        <v>202553609.91</v>
      </c>
      <c r="D96" s="10">
        <f t="shared" ref="D96:F96" si="24">+D8+D69</f>
        <v>23724722.600000001</v>
      </c>
      <c r="E96" s="10">
        <f t="shared" si="24"/>
        <v>226278332.50999996</v>
      </c>
      <c r="F96" s="10">
        <f t="shared" si="24"/>
        <v>-7412067.5100116767</v>
      </c>
    </row>
    <row r="97" spans="1:6" x14ac:dyDescent="0.25">
      <c r="A97" s="9"/>
      <c r="B97" s="15"/>
      <c r="C97" s="15"/>
      <c r="D97" s="15"/>
      <c r="E97" s="15"/>
      <c r="F97" s="15"/>
    </row>
    <row r="98" spans="1:6" x14ac:dyDescent="0.25">
      <c r="A98" s="9" t="s">
        <v>76</v>
      </c>
      <c r="B98" s="10">
        <f>+B99</f>
        <v>6700000</v>
      </c>
      <c r="C98" s="10">
        <f>oct!E98</f>
        <v>8305163.9000000004</v>
      </c>
      <c r="D98" s="10">
        <f t="shared" ref="D98:F98" si="25">+D99</f>
        <v>0</v>
      </c>
      <c r="E98" s="10">
        <f t="shared" si="25"/>
        <v>8305163.9000000004</v>
      </c>
      <c r="F98" s="10">
        <f t="shared" si="25"/>
        <v>-1605163.9000000004</v>
      </c>
    </row>
    <row r="99" spans="1:6" ht="15.6" thickBot="1" x14ac:dyDescent="0.3">
      <c r="A99" s="22" t="s">
        <v>77</v>
      </c>
      <c r="B99" s="23">
        <v>6700000</v>
      </c>
      <c r="C99" s="24">
        <f>oct!E99</f>
        <v>8305163.9000000004</v>
      </c>
      <c r="D99" s="23"/>
      <c r="E99" s="15">
        <f t="shared" ref="E99" si="26">+C99+D99</f>
        <v>8305163.9000000004</v>
      </c>
      <c r="F99" s="16">
        <f t="shared" ref="F99" si="27">+B99-E99</f>
        <v>-1605163.9000000004</v>
      </c>
    </row>
    <row r="100" spans="1:6" s="27" customFormat="1" ht="15.6" thickBot="1" x14ac:dyDescent="0.3">
      <c r="A100" s="25" t="s">
        <v>78</v>
      </c>
      <c r="B100" s="26">
        <f>+B96+B98</f>
        <v>225566264.99998829</v>
      </c>
      <c r="C100" s="26">
        <f>oct!E100</f>
        <v>210858773.81</v>
      </c>
      <c r="D100" s="26">
        <f t="shared" ref="D100:F100" si="28">+D96+D98</f>
        <v>23724722.600000001</v>
      </c>
      <c r="E100" s="26">
        <f t="shared" si="28"/>
        <v>234583496.40999997</v>
      </c>
      <c r="F100" s="26">
        <f t="shared" si="28"/>
        <v>-9017231.4100116771</v>
      </c>
    </row>
    <row r="101" spans="1:6" x14ac:dyDescent="0.25">
      <c r="A101" s="2"/>
      <c r="B101" s="2"/>
      <c r="C101" s="2"/>
      <c r="D101" s="2"/>
      <c r="E101" s="2"/>
      <c r="F101" s="2"/>
    </row>
    <row r="102" spans="1:6" x14ac:dyDescent="0.25">
      <c r="A102" s="28"/>
      <c r="B102" s="2"/>
      <c r="C102" s="29"/>
      <c r="D102" s="29"/>
      <c r="E102" s="29"/>
      <c r="F102" s="2"/>
    </row>
    <row r="103" spans="1:6" x14ac:dyDescent="0.25">
      <c r="A103" s="28"/>
      <c r="B103" s="2"/>
      <c r="C103" s="2"/>
      <c r="D103" s="30"/>
      <c r="E103" s="29"/>
      <c r="F103" s="2"/>
    </row>
    <row r="104" spans="1:6" x14ac:dyDescent="0.25">
      <c r="A104" s="28"/>
      <c r="B104" s="2"/>
      <c r="C104" s="2"/>
      <c r="D104" s="2"/>
      <c r="E104" s="29"/>
      <c r="F104" s="2"/>
    </row>
    <row r="105" spans="1:6" x14ac:dyDescent="0.25">
      <c r="A105" s="28"/>
      <c r="B105" s="2"/>
      <c r="C105" s="2"/>
      <c r="D105" s="29"/>
      <c r="E105" s="2"/>
      <c r="F105" s="2"/>
    </row>
    <row r="106" spans="1:6" x14ac:dyDescent="0.25">
      <c r="A106" s="2"/>
      <c r="B106" s="2"/>
      <c r="C106" s="2"/>
      <c r="D106" s="2"/>
      <c r="E106" s="2"/>
      <c r="F106" s="2"/>
    </row>
    <row r="107" spans="1:6" x14ac:dyDescent="0.25">
      <c r="A107" s="2"/>
      <c r="B107" s="2"/>
      <c r="C107" s="2"/>
      <c r="D107" s="2"/>
      <c r="E107" s="2"/>
      <c r="F107" s="2"/>
    </row>
    <row r="108" spans="1:6" x14ac:dyDescent="0.25">
      <c r="A108" s="2"/>
      <c r="B108" s="2"/>
      <c r="C108" s="2"/>
      <c r="D108" s="2"/>
      <c r="E108" s="2"/>
      <c r="F108" s="2"/>
    </row>
    <row r="109" spans="1:6" x14ac:dyDescent="0.25">
      <c r="A109" s="2"/>
      <c r="B109" s="2"/>
      <c r="C109" s="2"/>
      <c r="D109" s="2"/>
      <c r="E109" s="2"/>
      <c r="F109" s="2"/>
    </row>
    <row r="110" spans="1:6" x14ac:dyDescent="0.25">
      <c r="A110" s="2"/>
      <c r="B110" s="2"/>
      <c r="C110" s="2"/>
      <c r="D110" s="2"/>
      <c r="E110" s="2"/>
      <c r="F110" s="2"/>
    </row>
    <row r="111" spans="1:6" x14ac:dyDescent="0.25">
      <c r="A111" s="2"/>
      <c r="B111" s="2"/>
      <c r="C111" s="2"/>
      <c r="D111" s="2"/>
      <c r="E111" s="2"/>
      <c r="F111" s="2"/>
    </row>
    <row r="112" spans="1:6" x14ac:dyDescent="0.25">
      <c r="A112" s="2"/>
      <c r="B112" s="2"/>
      <c r="C112" s="2"/>
      <c r="D112" s="2"/>
      <c r="E112" s="2"/>
      <c r="F112" s="2"/>
    </row>
    <row r="113" spans="1:6" x14ac:dyDescent="0.25">
      <c r="A113" s="2"/>
      <c r="B113" s="2"/>
      <c r="C113" s="2"/>
      <c r="D113" s="2"/>
      <c r="E113" s="2"/>
      <c r="F113" s="2"/>
    </row>
    <row r="114" spans="1:6" x14ac:dyDescent="0.25">
      <c r="A114" s="2"/>
      <c r="B114" s="2"/>
      <c r="C114" s="2"/>
      <c r="D114" s="2"/>
      <c r="E114" s="2"/>
      <c r="F114" s="2"/>
    </row>
    <row r="115" spans="1:6" x14ac:dyDescent="0.25">
      <c r="A115" s="2"/>
      <c r="B115" s="2"/>
      <c r="C115" s="2"/>
      <c r="D115" s="2"/>
      <c r="E115" s="2"/>
      <c r="F115" s="2"/>
    </row>
    <row r="116" spans="1:6" x14ac:dyDescent="0.25">
      <c r="A116" s="2"/>
      <c r="B116" s="2"/>
      <c r="C116" s="2"/>
      <c r="D116" s="2"/>
      <c r="E116" s="2"/>
      <c r="F116" s="2"/>
    </row>
    <row r="117" spans="1:6" x14ac:dyDescent="0.25">
      <c r="A117" s="2"/>
      <c r="B117" s="2"/>
      <c r="C117" s="2"/>
      <c r="D117" s="2"/>
      <c r="E117" s="2"/>
      <c r="F117" s="2"/>
    </row>
    <row r="118" spans="1:6" x14ac:dyDescent="0.25">
      <c r="A118" s="2"/>
      <c r="B118" s="2"/>
      <c r="C118" s="2"/>
      <c r="D118" s="2"/>
      <c r="E118" s="2"/>
      <c r="F118" s="2"/>
    </row>
    <row r="119" spans="1:6" x14ac:dyDescent="0.25">
      <c r="A119" s="2"/>
      <c r="B119" s="2"/>
      <c r="C119" s="2"/>
      <c r="D119" s="2"/>
      <c r="E119" s="2"/>
      <c r="F119" s="2"/>
    </row>
    <row r="120" spans="1:6" x14ac:dyDescent="0.25">
      <c r="A120" s="2"/>
      <c r="B120" s="2"/>
      <c r="C120" s="2"/>
      <c r="D120" s="2"/>
      <c r="E120" s="2"/>
      <c r="F120" s="2"/>
    </row>
  </sheetData>
  <mergeCells count="2">
    <mergeCell ref="A4:F4"/>
    <mergeCell ref="A5:F5"/>
  </mergeCells>
  <printOptions horizontalCentered="1"/>
  <pageMargins left="0" right="0" top="0.98425196850393704" bottom="1.1811023622047245" header="0" footer="0"/>
  <pageSetup paperSize="5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FBA4B2-F018-47DB-963D-4340DA816D4E}">
  <sheetPr syncVertical="1" syncRef="A2" transitionEvaluation="1"/>
  <dimension ref="A1:F120"/>
  <sheetViews>
    <sheetView tabSelected="1" topLeftCell="A2" zoomScale="120" zoomScaleNormal="120" workbookViewId="0">
      <selection activeCell="D8" sqref="D8"/>
    </sheetView>
  </sheetViews>
  <sheetFormatPr baseColWidth="10" defaultColWidth="12.6640625" defaultRowHeight="15" x14ac:dyDescent="0.25"/>
  <cols>
    <col min="1" max="1" width="25.4140625" customWidth="1"/>
    <col min="2" max="2" width="11.33203125" customWidth="1"/>
    <col min="3" max="3" width="10.4140625" customWidth="1"/>
    <col min="4" max="4" width="9.75" customWidth="1"/>
    <col min="5" max="5" width="11.33203125" customWidth="1"/>
    <col min="6" max="6" width="10.25" customWidth="1"/>
  </cols>
  <sheetData>
    <row r="1" spans="1:6" x14ac:dyDescent="0.25">
      <c r="A1" s="1" t="s">
        <v>0</v>
      </c>
      <c r="B1" s="2"/>
      <c r="C1" s="2"/>
      <c r="D1" s="2"/>
      <c r="E1" s="2"/>
      <c r="F1" s="2"/>
    </row>
    <row r="2" spans="1:6" x14ac:dyDescent="0.25">
      <c r="A2" s="1" t="s">
        <v>1</v>
      </c>
      <c r="B2" s="2"/>
      <c r="C2" s="2"/>
      <c r="D2" s="2"/>
      <c r="E2" s="2"/>
      <c r="F2" s="2"/>
    </row>
    <row r="3" spans="1:6" x14ac:dyDescent="0.25">
      <c r="A3" s="2"/>
      <c r="B3" s="2"/>
      <c r="C3" s="2"/>
      <c r="D3" s="2"/>
      <c r="E3" s="2"/>
      <c r="F3" s="2"/>
    </row>
    <row r="4" spans="1:6" x14ac:dyDescent="0.25">
      <c r="A4" s="34" t="s">
        <v>2</v>
      </c>
      <c r="B4" s="34"/>
      <c r="C4" s="34"/>
      <c r="D4" s="34"/>
      <c r="E4" s="34"/>
      <c r="F4" s="34"/>
    </row>
    <row r="5" spans="1:6" x14ac:dyDescent="0.25">
      <c r="A5" s="34" t="s">
        <v>109</v>
      </c>
      <c r="B5" s="34"/>
      <c r="C5" s="34"/>
      <c r="D5" s="34"/>
      <c r="E5" s="34"/>
      <c r="F5" s="34"/>
    </row>
    <row r="6" spans="1:6" ht="15.6" thickBot="1" x14ac:dyDescent="0.3">
      <c r="A6" s="2"/>
      <c r="B6" s="2"/>
      <c r="C6" s="2"/>
      <c r="D6" s="2"/>
      <c r="E6" s="2"/>
      <c r="F6" s="2"/>
    </row>
    <row r="7" spans="1:6" ht="31.5" customHeight="1" thickBot="1" x14ac:dyDescent="0.3">
      <c r="A7" s="3" t="s">
        <v>3</v>
      </c>
      <c r="B7" s="4" t="s">
        <v>80</v>
      </c>
      <c r="C7" s="5" t="s">
        <v>4</v>
      </c>
      <c r="D7" s="5" t="s">
        <v>5</v>
      </c>
      <c r="E7" s="5" t="s">
        <v>6</v>
      </c>
      <c r="F7" s="6" t="s">
        <v>7</v>
      </c>
    </row>
    <row r="8" spans="1:6" x14ac:dyDescent="0.25">
      <c r="A8" s="7" t="s">
        <v>8</v>
      </c>
      <c r="B8" s="8">
        <f>+B9+B19+B43+B52+B54</f>
        <v>191965999.99998829</v>
      </c>
      <c r="C8" s="8">
        <f>nov!E8</f>
        <v>198848823.79999995</v>
      </c>
      <c r="D8" s="8">
        <v>31156072.510000002</v>
      </c>
      <c r="E8" s="8">
        <f t="shared" ref="E8:F8" si="0">+E9+E19+E43+E52+E54</f>
        <v>197259873.52999997</v>
      </c>
      <c r="F8" s="8">
        <f t="shared" si="0"/>
        <v>-5293873.53001168</v>
      </c>
    </row>
    <row r="9" spans="1:6" s="11" customFormat="1" x14ac:dyDescent="0.25">
      <c r="A9" s="9" t="s">
        <v>9</v>
      </c>
      <c r="B9" s="10">
        <f>+SUM(B10:B18)</f>
        <v>161572999.99998829</v>
      </c>
      <c r="C9" s="10">
        <f>nov!E9</f>
        <v>171192648.57999998</v>
      </c>
      <c r="D9" s="10">
        <v>25953901.609999999</v>
      </c>
      <c r="E9" s="10">
        <f t="shared" ref="E9:F9" si="1">+SUM(E10:E18)</f>
        <v>164401527.40999997</v>
      </c>
      <c r="F9" s="10">
        <f t="shared" si="1"/>
        <v>-2828527.4100116789</v>
      </c>
    </row>
    <row r="10" spans="1:6" x14ac:dyDescent="0.25">
      <c r="A10" s="12" t="s">
        <v>10</v>
      </c>
      <c r="B10" s="31">
        <v>3193924.4999999995</v>
      </c>
      <c r="C10" s="14">
        <f>nov!E10</f>
        <v>3037084.21</v>
      </c>
      <c r="D10" s="33">
        <v>724362.81</v>
      </c>
      <c r="E10" s="15">
        <f>+C10+D10</f>
        <v>3761447.02</v>
      </c>
      <c r="F10" s="16">
        <f>+B10-E10</f>
        <v>-567522.52000000048</v>
      </c>
    </row>
    <row r="11" spans="1:6" x14ac:dyDescent="0.25">
      <c r="A11" s="12" t="s">
        <v>11</v>
      </c>
      <c r="B11" s="31">
        <v>20521439.249999996</v>
      </c>
      <c r="C11" s="14">
        <f>nov!E11</f>
        <v>26392123.989999995</v>
      </c>
      <c r="D11" s="33">
        <v>7755928.5700000003</v>
      </c>
      <c r="E11" s="15">
        <f t="shared" ref="E11:E18" si="2">+C11+D11</f>
        <v>34148052.559999995</v>
      </c>
      <c r="F11" s="16">
        <f t="shared" ref="F11:F18" si="3">+B11-E11</f>
        <v>-13626613.309999999</v>
      </c>
    </row>
    <row r="12" spans="1:6" x14ac:dyDescent="0.25">
      <c r="A12" s="12" t="s">
        <v>12</v>
      </c>
      <c r="B12" s="31">
        <v>3604632.7199999997</v>
      </c>
      <c r="C12" s="14">
        <f>nov!E12</f>
        <v>4447688.9300000006</v>
      </c>
      <c r="D12" s="33">
        <v>1289569.02</v>
      </c>
      <c r="E12" s="15">
        <f t="shared" si="2"/>
        <v>5737257.9500000011</v>
      </c>
      <c r="F12" s="16">
        <f t="shared" si="3"/>
        <v>-2132625.2300000014</v>
      </c>
    </row>
    <row r="13" spans="1:6" x14ac:dyDescent="0.25">
      <c r="A13" s="12" t="s">
        <v>13</v>
      </c>
      <c r="B13" s="31">
        <v>85858656.079584002</v>
      </c>
      <c r="C13" s="14">
        <f>nov!E13</f>
        <v>100490273.13</v>
      </c>
      <c r="D13" s="33">
        <v>10132957.359999999</v>
      </c>
      <c r="E13" s="15">
        <f t="shared" si="2"/>
        <v>110623230.48999999</v>
      </c>
      <c r="F13" s="16">
        <f t="shared" si="3"/>
        <v>-24764574.410415992</v>
      </c>
    </row>
    <row r="14" spans="1:6" x14ac:dyDescent="0.25">
      <c r="A14" s="12" t="s">
        <v>14</v>
      </c>
      <c r="B14" s="31">
        <v>25350158.710404318</v>
      </c>
      <c r="C14" s="14">
        <f>nov!E14</f>
        <v>28184444.390000001</v>
      </c>
      <c r="D14" s="33">
        <v>-28184444.390000001</v>
      </c>
      <c r="E14" s="15">
        <f t="shared" si="2"/>
        <v>0</v>
      </c>
      <c r="F14" s="16">
        <f t="shared" si="3"/>
        <v>25350158.710404318</v>
      </c>
    </row>
    <row r="15" spans="1:6" x14ac:dyDescent="0.25">
      <c r="A15" s="12" t="s">
        <v>15</v>
      </c>
      <c r="B15" s="31">
        <v>3289000</v>
      </c>
      <c r="C15" s="14">
        <f>nov!E15</f>
        <v>3876019.2099999995</v>
      </c>
      <c r="D15" s="33">
        <v>607559.48</v>
      </c>
      <c r="E15" s="15">
        <f t="shared" si="2"/>
        <v>4483578.6899999995</v>
      </c>
      <c r="F15" s="16">
        <f t="shared" si="3"/>
        <v>-1194578.6899999995</v>
      </c>
    </row>
    <row r="16" spans="1:6" x14ac:dyDescent="0.25">
      <c r="A16" s="12" t="s">
        <v>16</v>
      </c>
      <c r="B16" s="31">
        <v>1442699.7</v>
      </c>
      <c r="C16" s="14">
        <f>nov!E16</f>
        <v>1727545.7200000002</v>
      </c>
      <c r="D16" s="33">
        <v>255160.98</v>
      </c>
      <c r="E16" s="15">
        <f t="shared" si="2"/>
        <v>1982706.7000000002</v>
      </c>
      <c r="F16" s="16">
        <f t="shared" si="3"/>
        <v>-540007.00000000023</v>
      </c>
    </row>
    <row r="17" spans="1:6" x14ac:dyDescent="0.25">
      <c r="A17" s="12" t="s">
        <v>17</v>
      </c>
      <c r="B17" s="31">
        <f>14326051+438.04</f>
        <v>14326489.039999999</v>
      </c>
      <c r="C17" s="14">
        <f>nov!E17</f>
        <v>0</v>
      </c>
      <c r="D17" s="33"/>
      <c r="E17" s="15">
        <f t="shared" si="2"/>
        <v>0</v>
      </c>
      <c r="F17" s="16">
        <f t="shared" si="3"/>
        <v>14326489.039999999</v>
      </c>
    </row>
    <row r="18" spans="1:6" x14ac:dyDescent="0.25">
      <c r="A18" s="12" t="s">
        <v>18</v>
      </c>
      <c r="B18" s="31">
        <v>3986000</v>
      </c>
      <c r="C18" s="14">
        <f>nov!E18</f>
        <v>3037469</v>
      </c>
      <c r="D18" s="33">
        <v>627785</v>
      </c>
      <c r="E18" s="15">
        <f t="shared" si="2"/>
        <v>3665254</v>
      </c>
      <c r="F18" s="16">
        <f t="shared" si="3"/>
        <v>320746</v>
      </c>
    </row>
    <row r="19" spans="1:6" x14ac:dyDescent="0.25">
      <c r="A19" s="9" t="s">
        <v>19</v>
      </c>
      <c r="B19" s="10">
        <f>+SUM(B20:B42)</f>
        <v>16601000</v>
      </c>
      <c r="C19" s="10">
        <f>nov!E19</f>
        <v>17058685.329999994</v>
      </c>
      <c r="D19" s="10">
        <v>3746260.63</v>
      </c>
      <c r="E19" s="10">
        <f t="shared" ref="E19:F19" si="4">+SUM(E20:E42)</f>
        <v>20804945.959999997</v>
      </c>
      <c r="F19" s="10">
        <f t="shared" si="4"/>
        <v>-4203945.96</v>
      </c>
    </row>
    <row r="20" spans="1:6" x14ac:dyDescent="0.25">
      <c r="A20" s="17" t="s">
        <v>20</v>
      </c>
      <c r="B20" s="16">
        <v>186000</v>
      </c>
      <c r="C20" s="14">
        <f>nov!E20</f>
        <v>172431.35999999999</v>
      </c>
      <c r="D20" s="15">
        <v>369120</v>
      </c>
      <c r="E20" s="15">
        <f t="shared" ref="E20:E42" si="5">+C20+D20</f>
        <v>541551.35999999999</v>
      </c>
      <c r="F20" s="16">
        <f t="shared" ref="F20:F42" si="6">+B20-E20</f>
        <v>-355551.36</v>
      </c>
    </row>
    <row r="21" spans="1:6" x14ac:dyDescent="0.25">
      <c r="A21" s="17" t="s">
        <v>21</v>
      </c>
      <c r="B21" s="16">
        <v>1940000</v>
      </c>
      <c r="C21" s="14">
        <f>nov!E21</f>
        <v>2943699.5300000003</v>
      </c>
      <c r="D21" s="15">
        <v>604838.30000000005</v>
      </c>
      <c r="E21" s="15">
        <f t="shared" si="5"/>
        <v>3548537.83</v>
      </c>
      <c r="F21" s="16">
        <f t="shared" si="6"/>
        <v>-1608537.83</v>
      </c>
    </row>
    <row r="22" spans="1:6" x14ac:dyDescent="0.25">
      <c r="A22" s="17" t="s">
        <v>22</v>
      </c>
      <c r="B22" s="16">
        <v>682000</v>
      </c>
      <c r="C22" s="14">
        <f>nov!E22</f>
        <v>843606.09000000008</v>
      </c>
      <c r="D22" s="15">
        <v>333179.12</v>
      </c>
      <c r="E22" s="15">
        <f t="shared" si="5"/>
        <v>1176785.21</v>
      </c>
      <c r="F22" s="16">
        <f t="shared" si="6"/>
        <v>-494785.20999999996</v>
      </c>
    </row>
    <row r="23" spans="1:6" x14ac:dyDescent="0.25">
      <c r="A23" s="17" t="s">
        <v>23</v>
      </c>
      <c r="B23" s="16">
        <v>3166000</v>
      </c>
      <c r="C23" s="14">
        <f>nov!E23</f>
        <v>4980960.1499999994</v>
      </c>
      <c r="D23" s="15">
        <v>996056.3</v>
      </c>
      <c r="E23" s="15">
        <f t="shared" si="5"/>
        <v>5977016.4499999993</v>
      </c>
      <c r="F23" s="16">
        <f t="shared" si="6"/>
        <v>-2811016.4499999993</v>
      </c>
    </row>
    <row r="24" spans="1:6" x14ac:dyDescent="0.25">
      <c r="A24" s="17" t="s">
        <v>24</v>
      </c>
      <c r="B24" s="16">
        <v>156000</v>
      </c>
      <c r="C24" s="14">
        <f>nov!E24</f>
        <v>0</v>
      </c>
      <c r="D24" s="15"/>
      <c r="E24" s="15">
        <f t="shared" si="5"/>
        <v>0</v>
      </c>
      <c r="F24" s="16">
        <f t="shared" si="6"/>
        <v>156000</v>
      </c>
    </row>
    <row r="25" spans="1:6" x14ac:dyDescent="0.25">
      <c r="A25" s="17" t="s">
        <v>25</v>
      </c>
      <c r="B25" s="16">
        <v>900000</v>
      </c>
      <c r="C25" s="14">
        <f>nov!E25</f>
        <v>471963.39999999997</v>
      </c>
      <c r="D25" s="15">
        <v>110706</v>
      </c>
      <c r="E25" s="15">
        <f t="shared" si="5"/>
        <v>582669.39999999991</v>
      </c>
      <c r="F25" s="16">
        <f t="shared" si="6"/>
        <v>317330.60000000009</v>
      </c>
    </row>
    <row r="26" spans="1:6" x14ac:dyDescent="0.25">
      <c r="A26" s="17" t="s">
        <v>26</v>
      </c>
      <c r="B26" s="16">
        <v>660000</v>
      </c>
      <c r="C26" s="14">
        <f>nov!E26</f>
        <v>563926</v>
      </c>
      <c r="D26" s="15">
        <v>140067</v>
      </c>
      <c r="E26" s="15">
        <f t="shared" si="5"/>
        <v>703993</v>
      </c>
      <c r="F26" s="16">
        <f t="shared" si="6"/>
        <v>-43993</v>
      </c>
    </row>
    <row r="27" spans="1:6" x14ac:dyDescent="0.25">
      <c r="A27" s="17" t="s">
        <v>27</v>
      </c>
      <c r="B27" s="16">
        <v>3000000</v>
      </c>
      <c r="C27" s="14">
        <f>nov!E27</f>
        <v>2997570.08</v>
      </c>
      <c r="D27" s="15">
        <v>506380</v>
      </c>
      <c r="E27" s="15">
        <f t="shared" si="5"/>
        <v>3503950.08</v>
      </c>
      <c r="F27" s="16">
        <f t="shared" si="6"/>
        <v>-503950.08000000007</v>
      </c>
    </row>
    <row r="28" spans="1:6" x14ac:dyDescent="0.25">
      <c r="A28" s="17" t="s">
        <v>28</v>
      </c>
      <c r="B28" s="16">
        <v>600000</v>
      </c>
      <c r="C28" s="14">
        <f>nov!E28</f>
        <v>479748.7</v>
      </c>
      <c r="D28" s="15">
        <v>246035</v>
      </c>
      <c r="E28" s="15">
        <f t="shared" si="5"/>
        <v>725783.7</v>
      </c>
      <c r="F28" s="16">
        <f t="shared" si="6"/>
        <v>-125783.69999999995</v>
      </c>
    </row>
    <row r="29" spans="1:6" x14ac:dyDescent="0.25">
      <c r="A29" s="17" t="s">
        <v>29</v>
      </c>
      <c r="B29" s="16">
        <v>200000</v>
      </c>
      <c r="C29" s="14">
        <f>nov!E29</f>
        <v>338861.25</v>
      </c>
      <c r="D29" s="15">
        <v>47326</v>
      </c>
      <c r="E29" s="15">
        <f t="shared" si="5"/>
        <v>386187.25</v>
      </c>
      <c r="F29" s="16">
        <f t="shared" si="6"/>
        <v>-186187.25</v>
      </c>
    </row>
    <row r="30" spans="1:6" x14ac:dyDescent="0.25">
      <c r="A30" s="17" t="s">
        <v>30</v>
      </c>
      <c r="B30" s="16">
        <v>8000</v>
      </c>
      <c r="C30" s="14">
        <f>nov!E30</f>
        <v>0</v>
      </c>
      <c r="D30" s="15"/>
      <c r="E30" s="15">
        <f t="shared" si="5"/>
        <v>0</v>
      </c>
      <c r="F30" s="16">
        <f t="shared" si="6"/>
        <v>8000</v>
      </c>
    </row>
    <row r="31" spans="1:6" x14ac:dyDescent="0.25">
      <c r="A31" s="17" t="s">
        <v>32</v>
      </c>
      <c r="B31" s="16">
        <v>100000</v>
      </c>
      <c r="C31" s="14">
        <f>nov!E31</f>
        <v>146049.85999999999</v>
      </c>
      <c r="D31" s="15"/>
      <c r="E31" s="15">
        <f t="shared" si="5"/>
        <v>146049.85999999999</v>
      </c>
      <c r="F31" s="16">
        <f t="shared" si="6"/>
        <v>-46049.859999999986</v>
      </c>
    </row>
    <row r="32" spans="1:6" x14ac:dyDescent="0.25">
      <c r="A32" s="17" t="s">
        <v>33</v>
      </c>
      <c r="B32" s="16">
        <v>10000</v>
      </c>
      <c r="C32" s="14">
        <f>nov!E32</f>
        <v>0</v>
      </c>
      <c r="D32" s="15"/>
      <c r="E32" s="15">
        <f t="shared" si="5"/>
        <v>0</v>
      </c>
      <c r="F32" s="16">
        <f t="shared" si="6"/>
        <v>10000</v>
      </c>
    </row>
    <row r="33" spans="1:6" x14ac:dyDescent="0.25">
      <c r="A33" s="17" t="s">
        <v>34</v>
      </c>
      <c r="B33" s="16">
        <v>100000</v>
      </c>
      <c r="C33" s="14">
        <f>nov!E33</f>
        <v>56803.03</v>
      </c>
      <c r="D33" s="15">
        <v>28013.599999999999</v>
      </c>
      <c r="E33" s="15">
        <f t="shared" si="5"/>
        <v>84816.63</v>
      </c>
      <c r="F33" s="16">
        <f t="shared" si="6"/>
        <v>15183.369999999995</v>
      </c>
    </row>
    <row r="34" spans="1:6" x14ac:dyDescent="0.25">
      <c r="A34" s="17" t="s">
        <v>35</v>
      </c>
      <c r="B34" s="16">
        <v>200000</v>
      </c>
      <c r="C34" s="14">
        <f>nov!E34</f>
        <v>13360</v>
      </c>
      <c r="D34" s="15"/>
      <c r="E34" s="15">
        <f t="shared" si="5"/>
        <v>13360</v>
      </c>
      <c r="F34" s="16">
        <f t="shared" si="6"/>
        <v>186640</v>
      </c>
    </row>
    <row r="35" spans="1:6" x14ac:dyDescent="0.25">
      <c r="A35" s="17" t="s">
        <v>36</v>
      </c>
      <c r="B35" s="16">
        <v>1300000</v>
      </c>
      <c r="C35" s="14">
        <f>nov!E35</f>
        <v>2677995.17</v>
      </c>
      <c r="D35" s="15">
        <v>145780</v>
      </c>
      <c r="E35" s="15">
        <f t="shared" si="5"/>
        <v>2823775.17</v>
      </c>
      <c r="F35" s="16">
        <f t="shared" si="6"/>
        <v>-1523775.17</v>
      </c>
    </row>
    <row r="36" spans="1:6" x14ac:dyDescent="0.25">
      <c r="A36" s="17" t="s">
        <v>37</v>
      </c>
      <c r="B36" s="16">
        <v>100000</v>
      </c>
      <c r="C36" s="14">
        <f>nov!E36</f>
        <v>2570</v>
      </c>
      <c r="D36" s="15"/>
      <c r="E36" s="15">
        <f t="shared" si="5"/>
        <v>2570</v>
      </c>
      <c r="F36" s="16">
        <f t="shared" si="6"/>
        <v>97430</v>
      </c>
    </row>
    <row r="37" spans="1:6" x14ac:dyDescent="0.25">
      <c r="A37" s="17" t="s">
        <v>38</v>
      </c>
      <c r="B37" s="16">
        <v>150000</v>
      </c>
      <c r="C37" s="14">
        <f>nov!E37</f>
        <v>51765</v>
      </c>
      <c r="D37" s="15">
        <v>116277</v>
      </c>
      <c r="E37" s="15">
        <f t="shared" si="5"/>
        <v>168042</v>
      </c>
      <c r="F37" s="16">
        <f t="shared" si="6"/>
        <v>-18042</v>
      </c>
    </row>
    <row r="38" spans="1:6" x14ac:dyDescent="0.25">
      <c r="A38" s="17" t="s">
        <v>39</v>
      </c>
      <c r="B38" s="16">
        <v>100000</v>
      </c>
      <c r="C38" s="14">
        <f>nov!E38</f>
        <v>48634.65</v>
      </c>
      <c r="D38" s="15">
        <v>31002.31</v>
      </c>
      <c r="E38" s="15">
        <f t="shared" si="5"/>
        <v>79636.960000000006</v>
      </c>
      <c r="F38" s="16">
        <f t="shared" si="6"/>
        <v>20363.039999999994</v>
      </c>
    </row>
    <row r="39" spans="1:6" x14ac:dyDescent="0.25">
      <c r="A39" s="12" t="s">
        <v>40</v>
      </c>
      <c r="B39" s="16">
        <v>50000</v>
      </c>
      <c r="C39" s="14">
        <f>nov!E39</f>
        <v>0</v>
      </c>
      <c r="D39" s="15"/>
      <c r="E39" s="15">
        <f t="shared" si="5"/>
        <v>0</v>
      </c>
      <c r="F39" s="16">
        <f t="shared" si="6"/>
        <v>50000</v>
      </c>
    </row>
    <row r="40" spans="1:6" x14ac:dyDescent="0.25">
      <c r="A40" s="12" t="s">
        <v>41</v>
      </c>
      <c r="B40" s="16">
        <v>2800000</v>
      </c>
      <c r="C40" s="14">
        <f>nov!E40</f>
        <v>0</v>
      </c>
      <c r="D40" s="15"/>
      <c r="E40" s="15">
        <f t="shared" si="5"/>
        <v>0</v>
      </c>
      <c r="F40" s="16">
        <f t="shared" si="6"/>
        <v>2800000</v>
      </c>
    </row>
    <row r="41" spans="1:6" x14ac:dyDescent="0.25">
      <c r="A41" s="17" t="s">
        <v>81</v>
      </c>
      <c r="B41" s="16">
        <v>150000</v>
      </c>
      <c r="C41" s="14">
        <f>nov!E41</f>
        <v>226936.06</v>
      </c>
      <c r="D41" s="15">
        <v>68540</v>
      </c>
      <c r="E41" s="15">
        <f t="shared" si="5"/>
        <v>295476.06</v>
      </c>
      <c r="F41" s="16">
        <f t="shared" si="6"/>
        <v>-145476.06</v>
      </c>
    </row>
    <row r="42" spans="1:6" x14ac:dyDescent="0.25">
      <c r="A42" s="12" t="s">
        <v>42</v>
      </c>
      <c r="B42" s="16">
        <v>43000</v>
      </c>
      <c r="C42" s="14">
        <f>nov!E42</f>
        <v>41805</v>
      </c>
      <c r="D42" s="15">
        <v>2940</v>
      </c>
      <c r="E42" s="15">
        <f t="shared" si="5"/>
        <v>44745</v>
      </c>
      <c r="F42" s="16">
        <f t="shared" si="6"/>
        <v>-1745</v>
      </c>
    </row>
    <row r="43" spans="1:6" x14ac:dyDescent="0.25">
      <c r="A43" s="19" t="s">
        <v>43</v>
      </c>
      <c r="B43" s="20">
        <f>+SUM(B44:B51)</f>
        <v>5450000</v>
      </c>
      <c r="C43" s="20">
        <f>nov!E43</f>
        <v>3719908.94</v>
      </c>
      <c r="D43" s="20">
        <v>543451.76</v>
      </c>
      <c r="E43" s="20">
        <f t="shared" ref="E43:F43" si="7">+SUM(E44:E51)</f>
        <v>4263360.7</v>
      </c>
      <c r="F43" s="20">
        <f t="shared" si="7"/>
        <v>1186639.2999999998</v>
      </c>
    </row>
    <row r="44" spans="1:6" x14ac:dyDescent="0.25">
      <c r="A44" s="17" t="s">
        <v>44</v>
      </c>
      <c r="B44" s="16">
        <v>150000</v>
      </c>
      <c r="C44" s="14">
        <f>nov!E44</f>
        <v>144706.94</v>
      </c>
      <c r="D44" s="15">
        <v>3417</v>
      </c>
      <c r="E44" s="15">
        <f t="shared" ref="E44:E51" si="8">+C44+D44</f>
        <v>148123.94</v>
      </c>
      <c r="F44" s="16">
        <f t="shared" ref="F44:F51" si="9">+B44-E44</f>
        <v>1876.0599999999977</v>
      </c>
    </row>
    <row r="45" spans="1:6" x14ac:dyDescent="0.25">
      <c r="A45" s="17" t="s">
        <v>45</v>
      </c>
      <c r="B45" s="16">
        <v>500000</v>
      </c>
      <c r="C45" s="14">
        <f>nov!E45</f>
        <v>454887.87</v>
      </c>
      <c r="D45" s="15">
        <v>77250</v>
      </c>
      <c r="E45" s="15">
        <f t="shared" si="8"/>
        <v>532137.87</v>
      </c>
      <c r="F45" s="16">
        <f t="shared" si="9"/>
        <v>-32137.869999999995</v>
      </c>
    </row>
    <row r="46" spans="1:6" x14ac:dyDescent="0.25">
      <c r="A46" s="17" t="s">
        <v>46</v>
      </c>
      <c r="B46" s="16">
        <v>180000</v>
      </c>
      <c r="C46" s="14">
        <f>nov!E46</f>
        <v>113279.54</v>
      </c>
      <c r="D46" s="15"/>
      <c r="E46" s="15">
        <f t="shared" si="8"/>
        <v>113279.54</v>
      </c>
      <c r="F46" s="16">
        <f t="shared" si="9"/>
        <v>66720.460000000006</v>
      </c>
    </row>
    <row r="47" spans="1:6" x14ac:dyDescent="0.25">
      <c r="A47" s="17" t="s">
        <v>47</v>
      </c>
      <c r="B47" s="16">
        <v>1420000</v>
      </c>
      <c r="C47" s="14">
        <f>nov!E47</f>
        <v>1015530.49</v>
      </c>
      <c r="D47" s="15">
        <v>95281.86</v>
      </c>
      <c r="E47" s="15">
        <f t="shared" si="8"/>
        <v>1110812.3500000001</v>
      </c>
      <c r="F47" s="16">
        <f t="shared" si="9"/>
        <v>309187.64999999991</v>
      </c>
    </row>
    <row r="48" spans="1:6" x14ac:dyDescent="0.25">
      <c r="A48" s="17" t="s">
        <v>48</v>
      </c>
      <c r="B48" s="16">
        <v>900000</v>
      </c>
      <c r="C48" s="14">
        <f>nov!E48</f>
        <v>416243.37</v>
      </c>
      <c r="D48" s="15">
        <v>43124.3</v>
      </c>
      <c r="E48" s="15">
        <f t="shared" si="8"/>
        <v>459367.67</v>
      </c>
      <c r="F48" s="16">
        <f t="shared" si="9"/>
        <v>440632.33</v>
      </c>
    </row>
    <row r="49" spans="1:6" x14ac:dyDescent="0.25">
      <c r="A49" s="12" t="s">
        <v>49</v>
      </c>
      <c r="B49" s="16">
        <v>300000</v>
      </c>
      <c r="C49" s="14">
        <f>nov!E49</f>
        <v>302898.23</v>
      </c>
      <c r="D49" s="15">
        <v>119378.6</v>
      </c>
      <c r="E49" s="15">
        <f t="shared" si="8"/>
        <v>422276.82999999996</v>
      </c>
      <c r="F49" s="16">
        <f t="shared" si="9"/>
        <v>-122276.82999999996</v>
      </c>
    </row>
    <row r="50" spans="1:6" x14ac:dyDescent="0.25">
      <c r="A50" s="12" t="s">
        <v>50</v>
      </c>
      <c r="B50" s="16">
        <v>200000</v>
      </c>
      <c r="C50" s="14">
        <f>nov!E50</f>
        <v>64000</v>
      </c>
      <c r="D50" s="15">
        <v>4000</v>
      </c>
      <c r="E50" s="15">
        <f t="shared" si="8"/>
        <v>68000</v>
      </c>
      <c r="F50" s="16">
        <f t="shared" si="9"/>
        <v>132000</v>
      </c>
    </row>
    <row r="51" spans="1:6" x14ac:dyDescent="0.25">
      <c r="A51" s="12" t="s">
        <v>31</v>
      </c>
      <c r="B51" s="16">
        <v>1800000</v>
      </c>
      <c r="C51" s="14">
        <f>nov!E51</f>
        <v>1208362.5</v>
      </c>
      <c r="D51" s="15">
        <v>201000</v>
      </c>
      <c r="E51" s="15">
        <f t="shared" si="8"/>
        <v>1409362.5</v>
      </c>
      <c r="F51" s="16">
        <f t="shared" si="9"/>
        <v>390637.5</v>
      </c>
    </row>
    <row r="52" spans="1:6" x14ac:dyDescent="0.25">
      <c r="A52" s="9" t="s">
        <v>51</v>
      </c>
      <c r="B52" s="10">
        <f>+B53</f>
        <v>0</v>
      </c>
      <c r="C52" s="10">
        <f>nov!E52</f>
        <v>0</v>
      </c>
      <c r="D52" s="10"/>
      <c r="E52" s="10">
        <f t="shared" ref="E52:F52" si="10">+E53</f>
        <v>0</v>
      </c>
      <c r="F52" s="10">
        <f t="shared" si="10"/>
        <v>0</v>
      </c>
    </row>
    <row r="53" spans="1:6" x14ac:dyDescent="0.25">
      <c r="A53" s="12" t="s">
        <v>51</v>
      </c>
      <c r="B53" s="15">
        <v>0</v>
      </c>
      <c r="C53" s="14">
        <f>nov!E53</f>
        <v>0</v>
      </c>
      <c r="D53" s="15"/>
      <c r="E53" s="15">
        <f t="shared" ref="E53" si="11">+C53+D53</f>
        <v>0</v>
      </c>
      <c r="F53" s="16">
        <f t="shared" ref="F53" si="12">+B53-E53</f>
        <v>0</v>
      </c>
    </row>
    <row r="54" spans="1:6" x14ac:dyDescent="0.25">
      <c r="A54" s="9" t="s">
        <v>52</v>
      </c>
      <c r="B54" s="10">
        <f>+SUM(B55:B66)</f>
        <v>8342000</v>
      </c>
      <c r="C54" s="10">
        <f>nov!E54</f>
        <v>6877580.9500000002</v>
      </c>
      <c r="D54" s="10">
        <v>912458.51</v>
      </c>
      <c r="E54" s="10">
        <f t="shared" ref="E54:F54" si="13">+SUM(E55:E66)</f>
        <v>7790039.4600000009</v>
      </c>
      <c r="F54" s="10">
        <f t="shared" si="13"/>
        <v>551960.53999999946</v>
      </c>
    </row>
    <row r="55" spans="1:6" x14ac:dyDescent="0.25">
      <c r="A55" s="12" t="s">
        <v>53</v>
      </c>
      <c r="B55" s="15">
        <v>150000</v>
      </c>
      <c r="C55" s="14">
        <f>nov!E55</f>
        <v>0</v>
      </c>
      <c r="D55" s="15"/>
      <c r="E55" s="15">
        <f t="shared" ref="E55:E66" si="14">+C55+D55</f>
        <v>0</v>
      </c>
      <c r="F55" s="16">
        <f t="shared" ref="F55:F66" si="15">+B55-E55</f>
        <v>150000</v>
      </c>
    </row>
    <row r="56" spans="1:6" x14ac:dyDescent="0.25">
      <c r="A56" s="12" t="s">
        <v>54</v>
      </c>
      <c r="B56" s="15">
        <v>500000</v>
      </c>
      <c r="C56" s="14">
        <f>nov!E56</f>
        <v>487630</v>
      </c>
      <c r="D56" s="15">
        <v>305650</v>
      </c>
      <c r="E56" s="15">
        <f t="shared" si="14"/>
        <v>793280</v>
      </c>
      <c r="F56" s="16">
        <f t="shared" si="15"/>
        <v>-293280</v>
      </c>
    </row>
    <row r="57" spans="1:6" x14ac:dyDescent="0.25">
      <c r="A57" s="12" t="s">
        <v>55</v>
      </c>
      <c r="B57" s="15">
        <v>2014000</v>
      </c>
      <c r="C57" s="14">
        <f>nov!E57</f>
        <v>2694323.7300000004</v>
      </c>
      <c r="D57" s="15">
        <v>225776</v>
      </c>
      <c r="E57" s="15">
        <f t="shared" si="14"/>
        <v>2920099.7300000004</v>
      </c>
      <c r="F57" s="16">
        <f t="shared" si="15"/>
        <v>-906099.73000000045</v>
      </c>
    </row>
    <row r="58" spans="1:6" x14ac:dyDescent="0.25">
      <c r="A58" s="12" t="s">
        <v>56</v>
      </c>
      <c r="B58" s="15">
        <v>300000</v>
      </c>
      <c r="C58" s="14">
        <f>nov!E58</f>
        <v>0</v>
      </c>
      <c r="D58" s="15"/>
      <c r="E58" s="15">
        <f t="shared" si="14"/>
        <v>0</v>
      </c>
      <c r="F58" s="16">
        <f t="shared" si="15"/>
        <v>300000</v>
      </c>
    </row>
    <row r="59" spans="1:6" x14ac:dyDescent="0.25">
      <c r="A59" s="12" t="s">
        <v>57</v>
      </c>
      <c r="B59" s="13">
        <v>150000</v>
      </c>
      <c r="C59" s="14">
        <f>nov!E59</f>
        <v>26018.35</v>
      </c>
      <c r="D59" s="15"/>
      <c r="E59" s="15">
        <f t="shared" si="14"/>
        <v>26018.35</v>
      </c>
      <c r="F59" s="16">
        <f t="shared" si="15"/>
        <v>123981.65</v>
      </c>
    </row>
    <row r="60" spans="1:6" x14ac:dyDescent="0.25">
      <c r="A60" s="12" t="s">
        <v>58</v>
      </c>
      <c r="B60" s="15">
        <v>90000</v>
      </c>
      <c r="C60" s="14">
        <f>nov!E60</f>
        <v>49523.880000000005</v>
      </c>
      <c r="D60" s="15">
        <v>5670.08</v>
      </c>
      <c r="E60" s="15">
        <f t="shared" si="14"/>
        <v>55193.960000000006</v>
      </c>
      <c r="F60" s="16">
        <f t="shared" si="15"/>
        <v>34806.039999999994</v>
      </c>
    </row>
    <row r="61" spans="1:6" x14ac:dyDescent="0.25">
      <c r="A61" s="12" t="s">
        <v>59</v>
      </c>
      <c r="B61" s="13">
        <v>300000</v>
      </c>
      <c r="C61" s="14">
        <f>nov!E61</f>
        <v>0</v>
      </c>
      <c r="D61" s="15"/>
      <c r="E61" s="15">
        <f t="shared" si="14"/>
        <v>0</v>
      </c>
      <c r="F61" s="16">
        <f t="shared" si="15"/>
        <v>300000</v>
      </c>
    </row>
    <row r="62" spans="1:6" x14ac:dyDescent="0.25">
      <c r="A62" s="12" t="s">
        <v>60</v>
      </c>
      <c r="B62" s="13">
        <v>2000000</v>
      </c>
      <c r="C62" s="14">
        <f>nov!E62</f>
        <v>1122201.28</v>
      </c>
      <c r="D62" s="15">
        <v>304259.88</v>
      </c>
      <c r="E62" s="15">
        <f t="shared" si="14"/>
        <v>1426461.1600000001</v>
      </c>
      <c r="F62" s="16">
        <f t="shared" si="15"/>
        <v>573538.83999999985</v>
      </c>
    </row>
    <row r="63" spans="1:6" x14ac:dyDescent="0.25">
      <c r="A63" s="12" t="s">
        <v>61</v>
      </c>
      <c r="B63" s="13">
        <v>1000000</v>
      </c>
      <c r="C63" s="14">
        <f>nov!E63</f>
        <v>958000</v>
      </c>
      <c r="D63" s="15"/>
      <c r="E63" s="15">
        <f t="shared" si="14"/>
        <v>958000</v>
      </c>
      <c r="F63" s="16">
        <f t="shared" si="15"/>
        <v>42000</v>
      </c>
    </row>
    <row r="64" spans="1:6" x14ac:dyDescent="0.25">
      <c r="A64" s="17" t="s">
        <v>62</v>
      </c>
      <c r="B64" s="13">
        <v>486000</v>
      </c>
      <c r="C64" s="14">
        <f>nov!E64</f>
        <v>310000</v>
      </c>
      <c r="D64" s="15">
        <v>27000</v>
      </c>
      <c r="E64" s="15">
        <f t="shared" si="14"/>
        <v>337000</v>
      </c>
      <c r="F64" s="16">
        <f t="shared" si="15"/>
        <v>149000</v>
      </c>
    </row>
    <row r="65" spans="1:6" x14ac:dyDescent="0.25">
      <c r="A65" s="17" t="s">
        <v>82</v>
      </c>
      <c r="B65" s="13">
        <v>352000</v>
      </c>
      <c r="C65" s="14">
        <f>nov!E65</f>
        <v>946333.71</v>
      </c>
      <c r="D65" s="15">
        <v>-16247.45</v>
      </c>
      <c r="E65" s="15">
        <f t="shared" si="14"/>
        <v>930086.26</v>
      </c>
      <c r="F65" s="16">
        <f t="shared" si="15"/>
        <v>-578086.26</v>
      </c>
    </row>
    <row r="66" spans="1:6" x14ac:dyDescent="0.25">
      <c r="A66" s="17" t="s">
        <v>83</v>
      </c>
      <c r="B66" s="13">
        <v>1000000</v>
      </c>
      <c r="C66" s="14">
        <f>nov!E66</f>
        <v>283550</v>
      </c>
      <c r="D66" s="15">
        <v>60350</v>
      </c>
      <c r="E66" s="15">
        <f t="shared" si="14"/>
        <v>343900</v>
      </c>
      <c r="F66" s="16">
        <f t="shared" si="15"/>
        <v>656100</v>
      </c>
    </row>
    <row r="67" spans="1:6" x14ac:dyDescent="0.25">
      <c r="A67" s="17"/>
      <c r="B67" s="18"/>
      <c r="C67" s="14"/>
      <c r="D67" s="15"/>
      <c r="E67" s="15"/>
      <c r="F67" s="16"/>
    </row>
    <row r="68" spans="1:6" x14ac:dyDescent="0.25">
      <c r="A68" s="9" t="s">
        <v>63</v>
      </c>
      <c r="B68" s="10">
        <f>+B69</f>
        <v>26900265</v>
      </c>
      <c r="C68" s="10">
        <f>nov!E68</f>
        <v>27429508.709999997</v>
      </c>
      <c r="D68" s="10">
        <v>3883865.62</v>
      </c>
      <c r="E68" s="10">
        <f t="shared" ref="E68:F68" si="16">+E69</f>
        <v>31313374.329999998</v>
      </c>
      <c r="F68" s="10">
        <f t="shared" si="16"/>
        <v>-4413109.33</v>
      </c>
    </row>
    <row r="69" spans="1:6" x14ac:dyDescent="0.25">
      <c r="A69" s="9" t="s">
        <v>64</v>
      </c>
      <c r="B69" s="10">
        <f>+B70+B78</f>
        <v>26900265</v>
      </c>
      <c r="C69" s="10">
        <f>nov!E69</f>
        <v>27429508.709999997</v>
      </c>
      <c r="D69" s="10">
        <v>3883865.62</v>
      </c>
      <c r="E69" s="10">
        <f t="shared" ref="E69:F69" si="17">+E70+E78</f>
        <v>31313374.329999998</v>
      </c>
      <c r="F69" s="10">
        <f t="shared" si="17"/>
        <v>-4413109.33</v>
      </c>
    </row>
    <row r="70" spans="1:6" x14ac:dyDescent="0.25">
      <c r="A70" s="9" t="s">
        <v>65</v>
      </c>
      <c r="B70" s="10">
        <f>+SUM(B71:B77)</f>
        <v>2900000</v>
      </c>
      <c r="C70" s="10">
        <f>nov!E70</f>
        <v>932698.56</v>
      </c>
      <c r="D70" s="10">
        <v>36188</v>
      </c>
      <c r="E70" s="10">
        <f t="shared" ref="E70:F70" si="18">+SUM(E71:E77)</f>
        <v>968886.56</v>
      </c>
      <c r="F70" s="10">
        <f t="shared" si="18"/>
        <v>1931113.44</v>
      </c>
    </row>
    <row r="71" spans="1:6" x14ac:dyDescent="0.25">
      <c r="A71" s="12" t="s">
        <v>66</v>
      </c>
      <c r="B71" s="13">
        <v>1000000</v>
      </c>
      <c r="C71" s="14">
        <f>nov!E71</f>
        <v>513833.56</v>
      </c>
      <c r="D71" s="15">
        <v>36188</v>
      </c>
      <c r="E71" s="15">
        <f t="shared" ref="E71:E77" si="19">+C71+D71</f>
        <v>550021.56000000006</v>
      </c>
      <c r="F71" s="16">
        <f t="shared" ref="F71:F77" si="20">+B71-E71</f>
        <v>449978.43999999994</v>
      </c>
    </row>
    <row r="72" spans="1:6" x14ac:dyDescent="0.25">
      <c r="A72" s="12" t="s">
        <v>67</v>
      </c>
      <c r="B72" s="13">
        <v>500000</v>
      </c>
      <c r="C72" s="14">
        <f>nov!E72</f>
        <v>29200</v>
      </c>
      <c r="D72" s="15"/>
      <c r="E72" s="15">
        <f t="shared" si="19"/>
        <v>29200</v>
      </c>
      <c r="F72" s="16">
        <f t="shared" si="20"/>
        <v>470800</v>
      </c>
    </row>
    <row r="73" spans="1:6" x14ac:dyDescent="0.25">
      <c r="A73" s="12" t="s">
        <v>68</v>
      </c>
      <c r="B73" s="13">
        <v>1000000</v>
      </c>
      <c r="C73" s="14">
        <f>nov!E73</f>
        <v>319545</v>
      </c>
      <c r="D73" s="15"/>
      <c r="E73" s="15">
        <f t="shared" si="19"/>
        <v>319545</v>
      </c>
      <c r="F73" s="16">
        <f t="shared" si="20"/>
        <v>680455</v>
      </c>
    </row>
    <row r="74" spans="1:6" x14ac:dyDescent="0.25">
      <c r="A74" s="12" t="s">
        <v>69</v>
      </c>
      <c r="B74" s="13">
        <v>350000</v>
      </c>
      <c r="C74" s="14">
        <f>nov!E74</f>
        <v>70120</v>
      </c>
      <c r="D74" s="15"/>
      <c r="E74" s="15">
        <f t="shared" si="19"/>
        <v>70120</v>
      </c>
      <c r="F74" s="16">
        <f t="shared" si="20"/>
        <v>279880</v>
      </c>
    </row>
    <row r="75" spans="1:6" x14ac:dyDescent="0.25">
      <c r="A75" s="17" t="s">
        <v>70</v>
      </c>
      <c r="B75" s="13">
        <v>50000</v>
      </c>
      <c r="C75" s="14">
        <f>nov!E75</f>
        <v>0</v>
      </c>
      <c r="D75" s="15"/>
      <c r="E75" s="15">
        <f t="shared" si="19"/>
        <v>0</v>
      </c>
      <c r="F75" s="16">
        <f t="shared" si="20"/>
        <v>50000</v>
      </c>
    </row>
    <row r="76" spans="1:6" x14ac:dyDescent="0.25">
      <c r="A76" s="17" t="s">
        <v>71</v>
      </c>
      <c r="B76" s="15">
        <v>0</v>
      </c>
      <c r="C76" s="14">
        <f>nov!E76</f>
        <v>0</v>
      </c>
      <c r="D76" s="15"/>
      <c r="E76" s="15">
        <f t="shared" si="19"/>
        <v>0</v>
      </c>
      <c r="F76" s="16">
        <f t="shared" si="20"/>
        <v>0</v>
      </c>
    </row>
    <row r="77" spans="1:6" x14ac:dyDescent="0.25">
      <c r="A77" s="17" t="s">
        <v>72</v>
      </c>
      <c r="B77" s="15">
        <v>0</v>
      </c>
      <c r="C77" s="14">
        <f>nov!E77</f>
        <v>0</v>
      </c>
      <c r="D77" s="15"/>
      <c r="E77" s="15">
        <f t="shared" si="19"/>
        <v>0</v>
      </c>
      <c r="F77" s="16">
        <f t="shared" si="20"/>
        <v>0</v>
      </c>
    </row>
    <row r="78" spans="1:6" x14ac:dyDescent="0.25">
      <c r="A78" s="9" t="s">
        <v>73</v>
      </c>
      <c r="B78" s="10">
        <f>+SUM(B79:B94)</f>
        <v>24000265</v>
      </c>
      <c r="C78" s="10">
        <f>nov!E78</f>
        <v>26496810.149999999</v>
      </c>
      <c r="D78" s="10">
        <v>3847677.62</v>
      </c>
      <c r="E78" s="10">
        <f t="shared" ref="E78:F78" si="21">+SUM(E79:E94)</f>
        <v>30344487.77</v>
      </c>
      <c r="F78" s="10">
        <f t="shared" si="21"/>
        <v>-6344222.7699999996</v>
      </c>
    </row>
    <row r="79" spans="1:6" x14ac:dyDescent="0.25">
      <c r="A79" s="17" t="s">
        <v>74</v>
      </c>
      <c r="B79" s="31">
        <v>272000</v>
      </c>
      <c r="C79" s="14">
        <f>nov!E79</f>
        <v>168722</v>
      </c>
      <c r="D79" s="15"/>
      <c r="E79" s="15">
        <f t="shared" ref="E79:E94" si="22">+C79+D79</f>
        <v>168722</v>
      </c>
      <c r="F79" s="16">
        <f t="shared" ref="F79:F94" si="23">+B79-E79</f>
        <v>103278</v>
      </c>
    </row>
    <row r="80" spans="1:6" x14ac:dyDescent="0.25">
      <c r="A80" s="17" t="s">
        <v>84</v>
      </c>
      <c r="B80" s="31">
        <v>400000</v>
      </c>
      <c r="C80" s="14">
        <f>nov!E80</f>
        <v>476416.47000000003</v>
      </c>
      <c r="D80" s="15"/>
      <c r="E80" s="15">
        <f t="shared" si="22"/>
        <v>476416.47000000003</v>
      </c>
      <c r="F80" s="16">
        <f t="shared" si="23"/>
        <v>-76416.47000000003</v>
      </c>
    </row>
    <row r="81" spans="1:6" x14ac:dyDescent="0.25">
      <c r="A81" s="17" t="s">
        <v>85</v>
      </c>
      <c r="B81" s="31">
        <v>113000</v>
      </c>
      <c r="C81" s="14">
        <f>nov!E81</f>
        <v>17990</v>
      </c>
      <c r="D81" s="15"/>
      <c r="E81" s="15">
        <f t="shared" si="22"/>
        <v>17990</v>
      </c>
      <c r="F81" s="16">
        <f t="shared" si="23"/>
        <v>95010</v>
      </c>
    </row>
    <row r="82" spans="1:6" x14ac:dyDescent="0.25">
      <c r="A82" s="17" t="s">
        <v>86</v>
      </c>
      <c r="B82" s="31">
        <v>300000</v>
      </c>
      <c r="C82" s="14">
        <f>nov!E82</f>
        <v>56348.47</v>
      </c>
      <c r="D82" s="15"/>
      <c r="E82" s="15">
        <f t="shared" si="22"/>
        <v>56348.47</v>
      </c>
      <c r="F82" s="16">
        <f t="shared" si="23"/>
        <v>243651.53</v>
      </c>
    </row>
    <row r="83" spans="1:6" x14ac:dyDescent="0.25">
      <c r="A83" s="17" t="s">
        <v>87</v>
      </c>
      <c r="B83" s="31">
        <v>1620000</v>
      </c>
      <c r="C83" s="14">
        <f>nov!E83</f>
        <v>1224000</v>
      </c>
      <c r="D83" s="15">
        <v>81000</v>
      </c>
      <c r="E83" s="15">
        <f t="shared" si="22"/>
        <v>1305000</v>
      </c>
      <c r="F83" s="16">
        <f t="shared" si="23"/>
        <v>315000</v>
      </c>
    </row>
    <row r="84" spans="1:6" x14ac:dyDescent="0.25">
      <c r="A84" s="17" t="s">
        <v>88</v>
      </c>
      <c r="B84" s="31">
        <v>800000</v>
      </c>
      <c r="C84" s="14">
        <f>nov!E84</f>
        <v>603178.23999999999</v>
      </c>
      <c r="D84" s="15">
        <v>147785</v>
      </c>
      <c r="E84" s="15">
        <f t="shared" si="22"/>
        <v>750963.24</v>
      </c>
      <c r="F84" s="16">
        <f t="shared" si="23"/>
        <v>49036.760000000009</v>
      </c>
    </row>
    <row r="85" spans="1:6" x14ac:dyDescent="0.25">
      <c r="A85" s="17" t="s">
        <v>89</v>
      </c>
      <c r="B85" s="31">
        <v>200000</v>
      </c>
      <c r="C85" s="14">
        <f>nov!E85</f>
        <v>0</v>
      </c>
      <c r="D85" s="15"/>
      <c r="E85" s="15">
        <f t="shared" si="22"/>
        <v>0</v>
      </c>
      <c r="F85" s="16">
        <f t="shared" si="23"/>
        <v>200000</v>
      </c>
    </row>
    <row r="86" spans="1:6" x14ac:dyDescent="0.25">
      <c r="A86" s="17" t="s">
        <v>90</v>
      </c>
      <c r="B86" s="31">
        <v>200000</v>
      </c>
      <c r="C86" s="14">
        <f>nov!E86</f>
        <v>86176.959999999992</v>
      </c>
      <c r="D86" s="15"/>
      <c r="E86" s="15">
        <f t="shared" si="22"/>
        <v>86176.959999999992</v>
      </c>
      <c r="F86" s="16">
        <f t="shared" si="23"/>
        <v>113823.04000000001</v>
      </c>
    </row>
    <row r="87" spans="1:6" x14ac:dyDescent="0.25">
      <c r="A87" s="17" t="s">
        <v>91</v>
      </c>
      <c r="B87" s="31">
        <v>1000000</v>
      </c>
      <c r="C87" s="14">
        <f>nov!E87</f>
        <v>3268367.4</v>
      </c>
      <c r="D87" s="15">
        <v>2238046.06</v>
      </c>
      <c r="E87" s="15">
        <f t="shared" si="22"/>
        <v>5506413.46</v>
      </c>
      <c r="F87" s="16">
        <f t="shared" si="23"/>
        <v>-4506413.46</v>
      </c>
    </row>
    <row r="88" spans="1:6" x14ac:dyDescent="0.25">
      <c r="A88" s="17" t="s">
        <v>92</v>
      </c>
      <c r="B88" s="31">
        <v>300000</v>
      </c>
      <c r="C88" s="14">
        <f>nov!E88</f>
        <v>95751</v>
      </c>
      <c r="D88" s="15"/>
      <c r="E88" s="15">
        <f t="shared" si="22"/>
        <v>95751</v>
      </c>
      <c r="F88" s="16">
        <f t="shared" si="23"/>
        <v>204249</v>
      </c>
    </row>
    <row r="89" spans="1:6" x14ac:dyDescent="0.25">
      <c r="A89" s="17" t="s">
        <v>93</v>
      </c>
      <c r="B89" s="31">
        <v>1000000</v>
      </c>
      <c r="C89" s="14">
        <f>nov!E89</f>
        <v>4400</v>
      </c>
      <c r="D89" s="15"/>
      <c r="E89" s="15">
        <f t="shared" si="22"/>
        <v>4400</v>
      </c>
      <c r="F89" s="16">
        <f t="shared" si="23"/>
        <v>995600</v>
      </c>
    </row>
    <row r="90" spans="1:6" x14ac:dyDescent="0.25">
      <c r="A90" s="17" t="s">
        <v>94</v>
      </c>
      <c r="B90" s="31">
        <v>200000</v>
      </c>
      <c r="C90" s="14">
        <f>nov!E90</f>
        <v>16972</v>
      </c>
      <c r="D90" s="15"/>
      <c r="E90" s="15">
        <f t="shared" si="22"/>
        <v>16972</v>
      </c>
      <c r="F90" s="16">
        <f t="shared" si="23"/>
        <v>183028</v>
      </c>
    </row>
    <row r="91" spans="1:6" x14ac:dyDescent="0.25">
      <c r="A91" s="17" t="s">
        <v>95</v>
      </c>
      <c r="B91" s="31">
        <v>1000000</v>
      </c>
      <c r="C91" s="14">
        <f>nov!E91</f>
        <v>2103344.88</v>
      </c>
      <c r="D91" s="15">
        <v>118775</v>
      </c>
      <c r="E91" s="15">
        <f t="shared" si="22"/>
        <v>2222119.88</v>
      </c>
      <c r="F91" s="16">
        <f t="shared" si="23"/>
        <v>-1222119.8799999999</v>
      </c>
    </row>
    <row r="92" spans="1:6" x14ac:dyDescent="0.25">
      <c r="A92" s="17" t="s">
        <v>96</v>
      </c>
      <c r="B92" s="31">
        <v>1000000</v>
      </c>
      <c r="C92" s="14">
        <f>nov!E92</f>
        <v>786435.7</v>
      </c>
      <c r="D92" s="15"/>
      <c r="E92" s="15">
        <f t="shared" si="22"/>
        <v>786435.7</v>
      </c>
      <c r="F92" s="16">
        <f t="shared" si="23"/>
        <v>213564.30000000005</v>
      </c>
    </row>
    <row r="93" spans="1:6" x14ac:dyDescent="0.25">
      <c r="A93" s="17" t="s">
        <v>97</v>
      </c>
      <c r="B93" s="31">
        <v>7268703</v>
      </c>
      <c r="C93" s="14">
        <f>nov!E93</f>
        <v>13020541.34</v>
      </c>
      <c r="D93" s="15"/>
      <c r="E93" s="15">
        <f t="shared" si="22"/>
        <v>13020541.34</v>
      </c>
      <c r="F93" s="16">
        <f t="shared" si="23"/>
        <v>-5751838.3399999999</v>
      </c>
    </row>
    <row r="94" spans="1:6" x14ac:dyDescent="0.25">
      <c r="A94" s="17" t="s">
        <v>98</v>
      </c>
      <c r="B94" s="31">
        <v>8326562</v>
      </c>
      <c r="C94" s="14">
        <f>nov!E94</f>
        <v>4568165.6899999995</v>
      </c>
      <c r="D94" s="15">
        <v>1262071.56</v>
      </c>
      <c r="E94" s="15">
        <f t="shared" si="22"/>
        <v>5830237.25</v>
      </c>
      <c r="F94" s="16">
        <f t="shared" si="23"/>
        <v>2496324.75</v>
      </c>
    </row>
    <row r="95" spans="1:6" x14ac:dyDescent="0.25">
      <c r="A95" s="12"/>
      <c r="B95" s="15"/>
      <c r="C95" s="14"/>
      <c r="D95" s="15"/>
      <c r="E95" s="15"/>
      <c r="F95" s="16"/>
    </row>
    <row r="96" spans="1:6" x14ac:dyDescent="0.25">
      <c r="A96" s="9" t="s">
        <v>75</v>
      </c>
      <c r="B96" s="10">
        <f>+B8+B69</f>
        <v>218866264.99998829</v>
      </c>
      <c r="C96" s="10">
        <f>nov!E96</f>
        <v>226278332.50999996</v>
      </c>
      <c r="D96" s="10">
        <v>35039938.130000003</v>
      </c>
      <c r="E96" s="10">
        <f t="shared" ref="E96:F96" si="24">+E8+E69</f>
        <v>228573247.85999995</v>
      </c>
      <c r="F96" s="10">
        <f t="shared" si="24"/>
        <v>-9706982.8600116801</v>
      </c>
    </row>
    <row r="97" spans="1:6" x14ac:dyDescent="0.25">
      <c r="A97" s="9"/>
      <c r="B97" s="15"/>
      <c r="C97" s="15"/>
      <c r="D97" s="15"/>
      <c r="E97" s="15"/>
      <c r="F97" s="15"/>
    </row>
    <row r="98" spans="1:6" x14ac:dyDescent="0.25">
      <c r="A98" s="9" t="s">
        <v>76</v>
      </c>
      <c r="B98" s="10">
        <f>+B99</f>
        <v>6700000</v>
      </c>
      <c r="C98" s="10">
        <f>nov!E98</f>
        <v>8305163.9000000004</v>
      </c>
      <c r="D98" s="10">
        <v>0</v>
      </c>
      <c r="E98" s="10">
        <f t="shared" ref="E98:F98" si="25">+E99</f>
        <v>8305163.9000000004</v>
      </c>
      <c r="F98" s="10">
        <f t="shared" si="25"/>
        <v>-1605163.9000000004</v>
      </c>
    </row>
    <row r="99" spans="1:6" ht="15.6" thickBot="1" x14ac:dyDescent="0.3">
      <c r="A99" s="22" t="s">
        <v>77</v>
      </c>
      <c r="B99" s="23">
        <v>6700000</v>
      </c>
      <c r="C99" s="24">
        <f>nov!E99</f>
        <v>8305163.9000000004</v>
      </c>
      <c r="D99" s="23"/>
      <c r="E99" s="15">
        <f t="shared" ref="E99" si="26">+C99+D99</f>
        <v>8305163.9000000004</v>
      </c>
      <c r="F99" s="16">
        <f t="shared" ref="F99" si="27">+B99-E99</f>
        <v>-1605163.9000000004</v>
      </c>
    </row>
    <row r="100" spans="1:6" s="27" customFormat="1" ht="15.6" thickBot="1" x14ac:dyDescent="0.3">
      <c r="A100" s="25" t="s">
        <v>78</v>
      </c>
      <c r="B100" s="26">
        <f>+B96+B98</f>
        <v>225566264.99998829</v>
      </c>
      <c r="C100" s="26">
        <f>nov!E100</f>
        <v>234583496.40999997</v>
      </c>
      <c r="D100" s="26">
        <v>35039938.130000003</v>
      </c>
      <c r="E100" s="26">
        <f t="shared" ref="E100:F100" si="28">+E96+E98</f>
        <v>236878411.75999996</v>
      </c>
      <c r="F100" s="26">
        <f t="shared" si="28"/>
        <v>-11312146.76001168</v>
      </c>
    </row>
    <row r="101" spans="1:6" x14ac:dyDescent="0.25">
      <c r="A101" s="2"/>
      <c r="B101" s="2"/>
      <c r="C101" s="2"/>
      <c r="D101" s="2"/>
      <c r="E101" s="2"/>
      <c r="F101" s="2"/>
    </row>
    <row r="102" spans="1:6" x14ac:dyDescent="0.25">
      <c r="A102" s="28"/>
      <c r="B102" s="2"/>
      <c r="C102" s="29"/>
      <c r="D102" s="29"/>
      <c r="E102" s="29"/>
      <c r="F102" s="2"/>
    </row>
    <row r="103" spans="1:6" x14ac:dyDescent="0.25">
      <c r="A103" s="28"/>
      <c r="B103" s="2"/>
      <c r="C103" s="2"/>
      <c r="D103" s="30"/>
      <c r="E103" s="29"/>
      <c r="F103" s="2"/>
    </row>
    <row r="104" spans="1:6" x14ac:dyDescent="0.25">
      <c r="A104" s="28"/>
      <c r="B104" s="2"/>
      <c r="C104" s="2"/>
      <c r="D104" s="2"/>
      <c r="E104" s="29"/>
      <c r="F104" s="2"/>
    </row>
    <row r="105" spans="1:6" x14ac:dyDescent="0.25">
      <c r="A105" s="28"/>
      <c r="B105" s="2"/>
      <c r="C105" s="2"/>
      <c r="D105" s="29"/>
      <c r="E105" s="2"/>
      <c r="F105" s="2"/>
    </row>
    <row r="106" spans="1:6" x14ac:dyDescent="0.25">
      <c r="A106" s="2"/>
      <c r="B106" s="2"/>
      <c r="C106" s="2"/>
      <c r="D106" s="2"/>
      <c r="E106" s="2"/>
      <c r="F106" s="2"/>
    </row>
    <row r="107" spans="1:6" x14ac:dyDescent="0.25">
      <c r="A107" s="2"/>
      <c r="B107" s="2"/>
      <c r="C107" s="2"/>
      <c r="D107" s="2"/>
      <c r="E107" s="2"/>
      <c r="F107" s="2"/>
    </row>
    <row r="108" spans="1:6" x14ac:dyDescent="0.25">
      <c r="A108" s="2"/>
      <c r="B108" s="2"/>
      <c r="C108" s="2"/>
      <c r="D108" s="2"/>
      <c r="E108" s="2"/>
      <c r="F108" s="2"/>
    </row>
    <row r="109" spans="1:6" x14ac:dyDescent="0.25">
      <c r="A109" s="2"/>
      <c r="B109" s="2"/>
      <c r="C109" s="2"/>
      <c r="D109" s="2"/>
      <c r="E109" s="2"/>
      <c r="F109" s="2"/>
    </row>
    <row r="110" spans="1:6" x14ac:dyDescent="0.25">
      <c r="A110" s="2"/>
      <c r="B110" s="2"/>
      <c r="C110" s="2"/>
      <c r="D110" s="2"/>
      <c r="E110" s="2"/>
      <c r="F110" s="2"/>
    </row>
    <row r="111" spans="1:6" x14ac:dyDescent="0.25">
      <c r="A111" s="2"/>
      <c r="B111" s="2"/>
      <c r="C111" s="2"/>
      <c r="D111" s="2"/>
      <c r="E111" s="2"/>
      <c r="F111" s="2"/>
    </row>
    <row r="112" spans="1:6" x14ac:dyDescent="0.25">
      <c r="A112" s="2"/>
      <c r="B112" s="2"/>
      <c r="C112" s="2"/>
      <c r="D112" s="2"/>
      <c r="E112" s="2"/>
      <c r="F112" s="2"/>
    </row>
    <row r="113" spans="1:6" x14ac:dyDescent="0.25">
      <c r="A113" s="2"/>
      <c r="B113" s="2"/>
      <c r="C113" s="2"/>
      <c r="D113" s="2"/>
      <c r="E113" s="2"/>
      <c r="F113" s="2"/>
    </row>
    <row r="114" spans="1:6" x14ac:dyDescent="0.25">
      <c r="A114" s="2"/>
      <c r="B114" s="2"/>
      <c r="C114" s="2"/>
      <c r="D114" s="2"/>
      <c r="E114" s="2"/>
      <c r="F114" s="2"/>
    </row>
    <row r="115" spans="1:6" x14ac:dyDescent="0.25">
      <c r="A115" s="2"/>
      <c r="B115" s="2"/>
      <c r="C115" s="2"/>
      <c r="D115" s="2"/>
      <c r="E115" s="2"/>
      <c r="F115" s="2"/>
    </row>
    <row r="116" spans="1:6" x14ac:dyDescent="0.25">
      <c r="A116" s="2"/>
      <c r="B116" s="2"/>
      <c r="C116" s="2"/>
      <c r="D116" s="2"/>
      <c r="E116" s="2"/>
      <c r="F116" s="2"/>
    </row>
    <row r="117" spans="1:6" x14ac:dyDescent="0.25">
      <c r="A117" s="2"/>
      <c r="B117" s="2"/>
      <c r="C117" s="2"/>
      <c r="D117" s="2"/>
      <c r="E117" s="2"/>
      <c r="F117" s="2"/>
    </row>
    <row r="118" spans="1:6" x14ac:dyDescent="0.25">
      <c r="A118" s="2"/>
      <c r="B118" s="2"/>
      <c r="C118" s="2"/>
      <c r="D118" s="2"/>
      <c r="E118" s="2"/>
      <c r="F118" s="2"/>
    </row>
    <row r="119" spans="1:6" x14ac:dyDescent="0.25">
      <c r="A119" s="2"/>
      <c r="B119" s="2"/>
      <c r="C119" s="2"/>
      <c r="D119" s="2"/>
      <c r="E119" s="2"/>
      <c r="F119" s="2"/>
    </row>
    <row r="120" spans="1:6" x14ac:dyDescent="0.25">
      <c r="A120" s="2"/>
      <c r="B120" s="2"/>
      <c r="C120" s="2"/>
      <c r="D120" s="2"/>
      <c r="E120" s="2"/>
      <c r="F120" s="2"/>
    </row>
  </sheetData>
  <mergeCells count="2">
    <mergeCell ref="A4:F4"/>
    <mergeCell ref="A5:F5"/>
  </mergeCells>
  <printOptions horizontalCentered="1"/>
  <pageMargins left="0" right="0" top="0.98425196850393704" bottom="1.1811023622047245" header="0" footer="0"/>
  <pageSetup paperSize="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019430-A8E9-4814-A693-2596CB64677B}">
  <sheetPr syncVertical="1" syncRef="A33" transitionEvaluation="1"/>
  <dimension ref="A1:F120"/>
  <sheetViews>
    <sheetView topLeftCell="A33" zoomScale="120" zoomScaleNormal="120" workbookViewId="0">
      <selection activeCell="G33" sqref="G1:I1048576"/>
    </sheetView>
  </sheetViews>
  <sheetFormatPr baseColWidth="10" defaultColWidth="12.6640625" defaultRowHeight="15" x14ac:dyDescent="0.25"/>
  <cols>
    <col min="1" max="1" width="25.4140625" customWidth="1"/>
    <col min="2" max="2" width="11.33203125" customWidth="1"/>
    <col min="3" max="3" width="10.4140625" customWidth="1"/>
    <col min="4" max="4" width="9.75" customWidth="1"/>
    <col min="5" max="5" width="11.33203125" customWidth="1"/>
    <col min="6" max="6" width="10.25" customWidth="1"/>
  </cols>
  <sheetData>
    <row r="1" spans="1:6" x14ac:dyDescent="0.25">
      <c r="A1" s="1" t="s">
        <v>0</v>
      </c>
      <c r="B1" s="2"/>
      <c r="C1" s="2"/>
      <c r="D1" s="2"/>
      <c r="E1" s="2"/>
      <c r="F1" s="2"/>
    </row>
    <row r="2" spans="1:6" x14ac:dyDescent="0.25">
      <c r="A2" s="1" t="s">
        <v>1</v>
      </c>
      <c r="B2" s="2"/>
      <c r="C2" s="2"/>
      <c r="D2" s="2"/>
      <c r="E2" s="2"/>
      <c r="F2" s="2"/>
    </row>
    <row r="3" spans="1:6" x14ac:dyDescent="0.25">
      <c r="A3" s="2"/>
      <c r="B3" s="2"/>
      <c r="C3" s="2"/>
      <c r="D3" s="2"/>
      <c r="E3" s="2"/>
      <c r="F3" s="2"/>
    </row>
    <row r="4" spans="1:6" x14ac:dyDescent="0.25">
      <c r="A4" s="34" t="s">
        <v>2</v>
      </c>
      <c r="B4" s="34"/>
      <c r="C4" s="34"/>
      <c r="D4" s="34"/>
      <c r="E4" s="34"/>
      <c r="F4" s="34"/>
    </row>
    <row r="5" spans="1:6" x14ac:dyDescent="0.25">
      <c r="A5" s="34" t="s">
        <v>99</v>
      </c>
      <c r="B5" s="34"/>
      <c r="C5" s="34"/>
      <c r="D5" s="34"/>
      <c r="E5" s="34"/>
      <c r="F5" s="34"/>
    </row>
    <row r="6" spans="1:6" ht="15.6" thickBot="1" x14ac:dyDescent="0.3">
      <c r="A6" s="2"/>
      <c r="B6" s="2"/>
      <c r="C6" s="2"/>
      <c r="D6" s="2"/>
      <c r="E6" s="2"/>
      <c r="F6" s="2"/>
    </row>
    <row r="7" spans="1:6" ht="31.5" customHeight="1" thickBot="1" x14ac:dyDescent="0.3">
      <c r="A7" s="3" t="s">
        <v>3</v>
      </c>
      <c r="B7" s="4" t="s">
        <v>80</v>
      </c>
      <c r="C7" s="5" t="s">
        <v>4</v>
      </c>
      <c r="D7" s="5" t="s">
        <v>5</v>
      </c>
      <c r="E7" s="5" t="s">
        <v>6</v>
      </c>
      <c r="F7" s="6" t="s">
        <v>7</v>
      </c>
    </row>
    <row r="8" spans="1:6" x14ac:dyDescent="0.25">
      <c r="A8" s="7" t="s">
        <v>8</v>
      </c>
      <c r="B8" s="8">
        <f>+B9+B19+B43+B52+B54</f>
        <v>191965999.99998829</v>
      </c>
      <c r="C8" s="8">
        <f>ene!E8</f>
        <v>14035706.180000002</v>
      </c>
      <c r="D8" s="8">
        <f t="shared" ref="D8:F8" si="0">+D9+D19+D43+D52+D54</f>
        <v>14429950.199999997</v>
      </c>
      <c r="E8" s="8">
        <f t="shared" si="0"/>
        <v>28465656.380000003</v>
      </c>
      <c r="F8" s="8">
        <f t="shared" si="0"/>
        <v>163500343.61998832</v>
      </c>
    </row>
    <row r="9" spans="1:6" s="11" customFormat="1" x14ac:dyDescent="0.25">
      <c r="A9" s="9" t="s">
        <v>9</v>
      </c>
      <c r="B9" s="10">
        <f>+SUM(B10:B18)</f>
        <v>161572999.99998829</v>
      </c>
      <c r="C9" s="10">
        <f>ene!E9</f>
        <v>13007375.810000001</v>
      </c>
      <c r="D9" s="10">
        <f t="shared" ref="D9:F9" si="1">+SUM(D10:D18)</f>
        <v>13304405.549999999</v>
      </c>
      <c r="E9" s="10">
        <f t="shared" si="1"/>
        <v>26311781.360000003</v>
      </c>
      <c r="F9" s="10">
        <f t="shared" si="1"/>
        <v>135261218.63998833</v>
      </c>
    </row>
    <row r="10" spans="1:6" x14ac:dyDescent="0.25">
      <c r="A10" s="12" t="s">
        <v>10</v>
      </c>
      <c r="B10" s="31">
        <v>3193924.4999999995</v>
      </c>
      <c r="C10" s="14">
        <f>ene!E10</f>
        <v>245690.1</v>
      </c>
      <c r="D10" s="15">
        <v>245690.1</v>
      </c>
      <c r="E10" s="15">
        <f>+C10+D10</f>
        <v>491380.2</v>
      </c>
      <c r="F10" s="16">
        <f>+B10-E10</f>
        <v>2702544.2999999993</v>
      </c>
    </row>
    <row r="11" spans="1:6" x14ac:dyDescent="0.25">
      <c r="A11" s="12" t="s">
        <v>11</v>
      </c>
      <c r="B11" s="31">
        <v>20521439.249999996</v>
      </c>
      <c r="C11" s="14">
        <f>ene!E11</f>
        <v>1593925.05</v>
      </c>
      <c r="D11" s="15">
        <v>1596578.12</v>
      </c>
      <c r="E11" s="15">
        <f t="shared" ref="E11:E18" si="2">+C11+D11</f>
        <v>3190503.17</v>
      </c>
      <c r="F11" s="16">
        <f t="shared" ref="F11:F18" si="3">+B11-E11</f>
        <v>17330936.079999998</v>
      </c>
    </row>
    <row r="12" spans="1:6" x14ac:dyDescent="0.25">
      <c r="A12" s="12" t="s">
        <v>12</v>
      </c>
      <c r="B12" s="31">
        <v>3604632.7199999997</v>
      </c>
      <c r="C12" s="14">
        <f>ene!E12</f>
        <v>257114.52</v>
      </c>
      <c r="D12" s="15">
        <v>257114.52</v>
      </c>
      <c r="E12" s="15">
        <f t="shared" si="2"/>
        <v>514229.04</v>
      </c>
      <c r="F12" s="16">
        <f t="shared" si="3"/>
        <v>3090403.6799999997</v>
      </c>
    </row>
    <row r="13" spans="1:6" x14ac:dyDescent="0.25">
      <c r="A13" s="12" t="s">
        <v>13</v>
      </c>
      <c r="B13" s="31">
        <v>85858656.079584002</v>
      </c>
      <c r="C13" s="14">
        <f>ene!E13</f>
        <v>8546329.3399999999</v>
      </c>
      <c r="D13" s="15">
        <v>8588989.9399999995</v>
      </c>
      <c r="E13" s="15">
        <f t="shared" si="2"/>
        <v>17135319.280000001</v>
      </c>
      <c r="F13" s="16">
        <f t="shared" si="3"/>
        <v>68723336.799584001</v>
      </c>
    </row>
    <row r="14" spans="1:6" x14ac:dyDescent="0.25">
      <c r="A14" s="12" t="s">
        <v>14</v>
      </c>
      <c r="B14" s="31">
        <v>25350158.710404318</v>
      </c>
      <c r="C14" s="14">
        <f>ene!E14</f>
        <v>1954108.24</v>
      </c>
      <c r="D14" s="15">
        <v>1955862.28</v>
      </c>
      <c r="E14" s="15">
        <f t="shared" si="2"/>
        <v>3909970.52</v>
      </c>
      <c r="F14" s="16">
        <f t="shared" si="3"/>
        <v>21440188.190404318</v>
      </c>
    </row>
    <row r="15" spans="1:6" x14ac:dyDescent="0.25">
      <c r="A15" s="12" t="s">
        <v>15</v>
      </c>
      <c r="B15" s="31">
        <v>3289000</v>
      </c>
      <c r="C15" s="14">
        <f>ene!E15</f>
        <v>259231.66</v>
      </c>
      <c r="D15" s="15">
        <v>257435.69</v>
      </c>
      <c r="E15" s="15">
        <f t="shared" si="2"/>
        <v>516667.35</v>
      </c>
      <c r="F15" s="16">
        <f t="shared" si="3"/>
        <v>2772332.65</v>
      </c>
    </row>
    <row r="16" spans="1:6" x14ac:dyDescent="0.25">
      <c r="A16" s="12" t="s">
        <v>16</v>
      </c>
      <c r="B16" s="31">
        <v>1442699.7</v>
      </c>
      <c r="C16" s="14">
        <f>ene!E16</f>
        <v>150976.9</v>
      </c>
      <c r="D16" s="15">
        <v>150976.9</v>
      </c>
      <c r="E16" s="15">
        <f t="shared" si="2"/>
        <v>301953.8</v>
      </c>
      <c r="F16" s="16">
        <f t="shared" si="3"/>
        <v>1140745.8999999999</v>
      </c>
    </row>
    <row r="17" spans="1:6" x14ac:dyDescent="0.25">
      <c r="A17" s="12" t="s">
        <v>17</v>
      </c>
      <c r="B17" s="31">
        <f>14326051+438.04</f>
        <v>14326489.039999999</v>
      </c>
      <c r="C17" s="14">
        <f>ene!E17</f>
        <v>0</v>
      </c>
      <c r="D17" s="15"/>
      <c r="E17" s="15">
        <f t="shared" si="2"/>
        <v>0</v>
      </c>
      <c r="F17" s="16">
        <f t="shared" si="3"/>
        <v>14326489.039999999</v>
      </c>
    </row>
    <row r="18" spans="1:6" x14ac:dyDescent="0.25">
      <c r="A18" s="12" t="s">
        <v>18</v>
      </c>
      <c r="B18" s="31">
        <v>3986000</v>
      </c>
      <c r="C18" s="14">
        <f>ene!E18</f>
        <v>0</v>
      </c>
      <c r="D18" s="15">
        <v>251758</v>
      </c>
      <c r="E18" s="15">
        <f t="shared" si="2"/>
        <v>251758</v>
      </c>
      <c r="F18" s="16">
        <f t="shared" si="3"/>
        <v>3734242</v>
      </c>
    </row>
    <row r="19" spans="1:6" x14ac:dyDescent="0.25">
      <c r="A19" s="9" t="s">
        <v>19</v>
      </c>
      <c r="B19" s="10">
        <f>+SUM(B20:B42)</f>
        <v>16601000</v>
      </c>
      <c r="C19" s="10">
        <f>ene!E19</f>
        <v>663611.30000000005</v>
      </c>
      <c r="D19" s="10">
        <f t="shared" ref="D19:F19" si="4">+SUM(D20:D42)</f>
        <v>545846.86</v>
      </c>
      <c r="E19" s="10">
        <f t="shared" si="4"/>
        <v>1209458.1599999999</v>
      </c>
      <c r="F19" s="10">
        <f t="shared" si="4"/>
        <v>15391541.84</v>
      </c>
    </row>
    <row r="20" spans="1:6" x14ac:dyDescent="0.25">
      <c r="A20" s="17" t="s">
        <v>20</v>
      </c>
      <c r="B20" s="16">
        <v>186000</v>
      </c>
      <c r="C20" s="14">
        <f>ene!E20</f>
        <v>0</v>
      </c>
      <c r="D20" s="15">
        <v>10007.799999999999</v>
      </c>
      <c r="E20" s="15">
        <f t="shared" ref="E20:E42" si="5">+C20+D20</f>
        <v>10007.799999999999</v>
      </c>
      <c r="F20" s="16">
        <f t="shared" ref="F20:F42" si="6">+B20-E20</f>
        <v>175992.2</v>
      </c>
    </row>
    <row r="21" spans="1:6" x14ac:dyDescent="0.25">
      <c r="A21" s="17" t="s">
        <v>21</v>
      </c>
      <c r="B21" s="16">
        <v>1940000</v>
      </c>
      <c r="C21" s="14">
        <f>ene!E21</f>
        <v>116370.5</v>
      </c>
      <c r="D21" s="15">
        <v>246900.46</v>
      </c>
      <c r="E21" s="15">
        <f t="shared" si="5"/>
        <v>363270.95999999996</v>
      </c>
      <c r="F21" s="16">
        <f t="shared" si="6"/>
        <v>1576729.04</v>
      </c>
    </row>
    <row r="22" spans="1:6" x14ac:dyDescent="0.25">
      <c r="A22" s="17" t="s">
        <v>22</v>
      </c>
      <c r="B22" s="16">
        <v>682000</v>
      </c>
      <c r="C22" s="14">
        <f>ene!E22</f>
        <v>0</v>
      </c>
      <c r="D22" s="15">
        <v>2830</v>
      </c>
      <c r="E22" s="15">
        <f t="shared" si="5"/>
        <v>2830</v>
      </c>
      <c r="F22" s="16">
        <f t="shared" si="6"/>
        <v>679170</v>
      </c>
    </row>
    <row r="23" spans="1:6" x14ac:dyDescent="0.25">
      <c r="A23" s="17" t="s">
        <v>23</v>
      </c>
      <c r="B23" s="16">
        <v>3166000</v>
      </c>
      <c r="C23" s="14">
        <f>ene!E23</f>
        <v>235552</v>
      </c>
      <c r="D23" s="15">
        <v>148648.70000000001</v>
      </c>
      <c r="E23" s="15">
        <f t="shared" si="5"/>
        <v>384200.7</v>
      </c>
      <c r="F23" s="16">
        <f t="shared" si="6"/>
        <v>2781799.3</v>
      </c>
    </row>
    <row r="24" spans="1:6" x14ac:dyDescent="0.25">
      <c r="A24" s="17" t="s">
        <v>24</v>
      </c>
      <c r="B24" s="16">
        <v>156000</v>
      </c>
      <c r="C24" s="14">
        <f>ene!E24</f>
        <v>0</v>
      </c>
      <c r="D24" s="15"/>
      <c r="E24" s="15">
        <f t="shared" si="5"/>
        <v>0</v>
      </c>
      <c r="F24" s="16">
        <f t="shared" si="6"/>
        <v>156000</v>
      </c>
    </row>
    <row r="25" spans="1:6" x14ac:dyDescent="0.25">
      <c r="A25" s="17" t="s">
        <v>25</v>
      </c>
      <c r="B25" s="16">
        <v>900000</v>
      </c>
      <c r="C25" s="14">
        <f>ene!E25</f>
        <v>0</v>
      </c>
      <c r="D25" s="15">
        <v>11095</v>
      </c>
      <c r="E25" s="15">
        <f t="shared" si="5"/>
        <v>11095</v>
      </c>
      <c r="F25" s="16">
        <f t="shared" si="6"/>
        <v>888905</v>
      </c>
    </row>
    <row r="26" spans="1:6" x14ac:dyDescent="0.25">
      <c r="A26" s="17" t="s">
        <v>26</v>
      </c>
      <c r="B26" s="16">
        <v>660000</v>
      </c>
      <c r="C26" s="14">
        <f>ene!E26</f>
        <v>2150</v>
      </c>
      <c r="D26" s="15">
        <v>5350</v>
      </c>
      <c r="E26" s="15">
        <f t="shared" si="5"/>
        <v>7500</v>
      </c>
      <c r="F26" s="16">
        <f t="shared" si="6"/>
        <v>652500</v>
      </c>
    </row>
    <row r="27" spans="1:6" x14ac:dyDescent="0.25">
      <c r="A27" s="17" t="s">
        <v>27</v>
      </c>
      <c r="B27" s="16">
        <v>3000000</v>
      </c>
      <c r="C27" s="14">
        <f>ene!E27</f>
        <v>254003.8</v>
      </c>
      <c r="D27" s="15"/>
      <c r="E27" s="15">
        <f t="shared" si="5"/>
        <v>254003.8</v>
      </c>
      <c r="F27" s="16">
        <f t="shared" si="6"/>
        <v>2745996.2</v>
      </c>
    </row>
    <row r="28" spans="1:6" x14ac:dyDescent="0.25">
      <c r="A28" s="17" t="s">
        <v>28</v>
      </c>
      <c r="B28" s="16">
        <v>600000</v>
      </c>
      <c r="C28" s="14">
        <f>ene!E28</f>
        <v>11235</v>
      </c>
      <c r="D28" s="15">
        <v>14050</v>
      </c>
      <c r="E28" s="15">
        <f t="shared" si="5"/>
        <v>25285</v>
      </c>
      <c r="F28" s="16">
        <f t="shared" si="6"/>
        <v>574715</v>
      </c>
    </row>
    <row r="29" spans="1:6" x14ac:dyDescent="0.25">
      <c r="A29" s="17" t="s">
        <v>29</v>
      </c>
      <c r="B29" s="16">
        <v>200000</v>
      </c>
      <c r="C29" s="14">
        <f>ene!E29</f>
        <v>0</v>
      </c>
      <c r="D29" s="15">
        <v>5200</v>
      </c>
      <c r="E29" s="15">
        <f t="shared" si="5"/>
        <v>5200</v>
      </c>
      <c r="F29" s="16">
        <f t="shared" si="6"/>
        <v>194800</v>
      </c>
    </row>
    <row r="30" spans="1:6" x14ac:dyDescent="0.25">
      <c r="A30" s="17" t="s">
        <v>30</v>
      </c>
      <c r="B30" s="16">
        <v>8000</v>
      </c>
      <c r="C30" s="14">
        <f>ene!E30</f>
        <v>0</v>
      </c>
      <c r="D30" s="15"/>
      <c r="E30" s="15">
        <f t="shared" si="5"/>
        <v>0</v>
      </c>
      <c r="F30" s="16">
        <f t="shared" si="6"/>
        <v>8000</v>
      </c>
    </row>
    <row r="31" spans="1:6" x14ac:dyDescent="0.25">
      <c r="A31" s="17" t="s">
        <v>32</v>
      </c>
      <c r="B31" s="16">
        <v>100000</v>
      </c>
      <c r="C31" s="14">
        <f>ene!E31</f>
        <v>0</v>
      </c>
      <c r="D31" s="15">
        <v>11874.9</v>
      </c>
      <c r="E31" s="15">
        <f t="shared" si="5"/>
        <v>11874.9</v>
      </c>
      <c r="F31" s="16">
        <f t="shared" si="6"/>
        <v>88125.1</v>
      </c>
    </row>
    <row r="32" spans="1:6" x14ac:dyDescent="0.25">
      <c r="A32" s="17" t="s">
        <v>33</v>
      </c>
      <c r="B32" s="16">
        <v>10000</v>
      </c>
      <c r="C32" s="14">
        <f>ene!E32</f>
        <v>0</v>
      </c>
      <c r="D32" s="15"/>
      <c r="E32" s="15">
        <f t="shared" si="5"/>
        <v>0</v>
      </c>
      <c r="F32" s="16">
        <f t="shared" si="6"/>
        <v>10000</v>
      </c>
    </row>
    <row r="33" spans="1:6" x14ac:dyDescent="0.25">
      <c r="A33" s="17" t="s">
        <v>34</v>
      </c>
      <c r="B33" s="16">
        <v>100000</v>
      </c>
      <c r="C33" s="14">
        <f>ene!E33</f>
        <v>0</v>
      </c>
      <c r="D33" s="15">
        <v>9120</v>
      </c>
      <c r="E33" s="15">
        <f t="shared" si="5"/>
        <v>9120</v>
      </c>
      <c r="F33" s="16">
        <f t="shared" si="6"/>
        <v>90880</v>
      </c>
    </row>
    <row r="34" spans="1:6" x14ac:dyDescent="0.25">
      <c r="A34" s="17" t="s">
        <v>35</v>
      </c>
      <c r="B34" s="16">
        <v>200000</v>
      </c>
      <c r="C34" s="14">
        <f>ene!E34</f>
        <v>0</v>
      </c>
      <c r="D34" s="15"/>
      <c r="E34" s="15">
        <f t="shared" si="5"/>
        <v>0</v>
      </c>
      <c r="F34" s="16">
        <f t="shared" si="6"/>
        <v>200000</v>
      </c>
    </row>
    <row r="35" spans="1:6" x14ac:dyDescent="0.25">
      <c r="A35" s="17" t="s">
        <v>36</v>
      </c>
      <c r="B35" s="16">
        <v>1300000</v>
      </c>
      <c r="C35" s="14">
        <f>ene!E35</f>
        <v>44300</v>
      </c>
      <c r="D35" s="15">
        <v>79800</v>
      </c>
      <c r="E35" s="15">
        <f t="shared" si="5"/>
        <v>124100</v>
      </c>
      <c r="F35" s="16">
        <f t="shared" si="6"/>
        <v>1175900</v>
      </c>
    </row>
    <row r="36" spans="1:6" x14ac:dyDescent="0.25">
      <c r="A36" s="17" t="s">
        <v>37</v>
      </c>
      <c r="B36" s="16">
        <v>100000</v>
      </c>
      <c r="C36" s="14">
        <f>ene!E36</f>
        <v>0</v>
      </c>
      <c r="D36" s="15"/>
      <c r="E36" s="15">
        <f t="shared" si="5"/>
        <v>0</v>
      </c>
      <c r="F36" s="16">
        <f t="shared" si="6"/>
        <v>100000</v>
      </c>
    </row>
    <row r="37" spans="1:6" x14ac:dyDescent="0.25">
      <c r="A37" s="17" t="s">
        <v>38</v>
      </c>
      <c r="B37" s="16">
        <v>150000</v>
      </c>
      <c r="C37" s="14">
        <f>ene!E37</f>
        <v>0</v>
      </c>
      <c r="D37" s="15">
        <v>970</v>
      </c>
      <c r="E37" s="15">
        <f t="shared" si="5"/>
        <v>970</v>
      </c>
      <c r="F37" s="16">
        <f t="shared" si="6"/>
        <v>149030</v>
      </c>
    </row>
    <row r="38" spans="1:6" x14ac:dyDescent="0.25">
      <c r="A38" s="17" t="s">
        <v>39</v>
      </c>
      <c r="B38" s="16">
        <v>100000</v>
      </c>
      <c r="C38" s="14">
        <f>ene!E38</f>
        <v>0</v>
      </c>
      <c r="D38" s="15"/>
      <c r="E38" s="15">
        <f t="shared" si="5"/>
        <v>0</v>
      </c>
      <c r="F38" s="16">
        <f t="shared" si="6"/>
        <v>100000</v>
      </c>
    </row>
    <row r="39" spans="1:6" x14ac:dyDescent="0.25">
      <c r="A39" s="12" t="s">
        <v>40</v>
      </c>
      <c r="B39" s="16">
        <v>50000</v>
      </c>
      <c r="C39" s="14">
        <f>ene!E39</f>
        <v>0</v>
      </c>
      <c r="D39" s="15"/>
      <c r="E39" s="15">
        <f t="shared" si="5"/>
        <v>0</v>
      </c>
      <c r="F39" s="16">
        <f t="shared" si="6"/>
        <v>50000</v>
      </c>
    </row>
    <row r="40" spans="1:6" x14ac:dyDescent="0.25">
      <c r="A40" s="12" t="s">
        <v>41</v>
      </c>
      <c r="B40" s="16">
        <v>2800000</v>
      </c>
      <c r="C40" s="14">
        <f>ene!E40</f>
        <v>0</v>
      </c>
      <c r="D40" s="15"/>
      <c r="E40" s="15">
        <f t="shared" si="5"/>
        <v>0</v>
      </c>
      <c r="F40" s="16">
        <f t="shared" si="6"/>
        <v>2800000</v>
      </c>
    </row>
    <row r="41" spans="1:6" x14ac:dyDescent="0.25">
      <c r="A41" s="32" t="s">
        <v>81</v>
      </c>
      <c r="B41" s="16">
        <v>150000</v>
      </c>
      <c r="C41" s="14">
        <f>ene!E41</f>
        <v>0</v>
      </c>
      <c r="D41" s="15"/>
      <c r="E41" s="15">
        <f t="shared" si="5"/>
        <v>0</v>
      </c>
      <c r="F41" s="16">
        <f t="shared" si="6"/>
        <v>150000</v>
      </c>
    </row>
    <row r="42" spans="1:6" x14ac:dyDescent="0.25">
      <c r="A42" s="12" t="s">
        <v>42</v>
      </c>
      <c r="B42" s="16">
        <v>43000</v>
      </c>
      <c r="C42" s="14">
        <f>ene!E42</f>
        <v>0</v>
      </c>
      <c r="D42" s="15"/>
      <c r="E42" s="15">
        <f t="shared" si="5"/>
        <v>0</v>
      </c>
      <c r="F42" s="16">
        <f t="shared" si="6"/>
        <v>43000</v>
      </c>
    </row>
    <row r="43" spans="1:6" x14ac:dyDescent="0.25">
      <c r="A43" s="19" t="s">
        <v>43</v>
      </c>
      <c r="B43" s="20">
        <f>+SUM(B44:B51)</f>
        <v>5450000</v>
      </c>
      <c r="C43" s="20">
        <f>ene!E43</f>
        <v>109259.07</v>
      </c>
      <c r="D43" s="20">
        <f t="shared" ref="D43:F43" si="7">+SUM(D44:D51)</f>
        <v>288527.78999999998</v>
      </c>
      <c r="E43" s="20">
        <f t="shared" si="7"/>
        <v>397786.86</v>
      </c>
      <c r="F43" s="20">
        <f t="shared" si="7"/>
        <v>5052213.1400000006</v>
      </c>
    </row>
    <row r="44" spans="1:6" x14ac:dyDescent="0.25">
      <c r="A44" s="17" t="s">
        <v>44</v>
      </c>
      <c r="B44" s="16">
        <v>150000</v>
      </c>
      <c r="C44" s="14">
        <f>ene!E44</f>
        <v>0</v>
      </c>
      <c r="D44" s="15"/>
      <c r="E44" s="15">
        <f t="shared" ref="E44:E51" si="8">+C44+D44</f>
        <v>0</v>
      </c>
      <c r="F44" s="16">
        <f t="shared" ref="F44:F51" si="9">+B44-E44</f>
        <v>150000</v>
      </c>
    </row>
    <row r="45" spans="1:6" x14ac:dyDescent="0.25">
      <c r="A45" s="17" t="s">
        <v>45</v>
      </c>
      <c r="B45" s="16">
        <v>500000</v>
      </c>
      <c r="C45" s="14">
        <f>ene!E45</f>
        <v>14997.86</v>
      </c>
      <c r="D45" s="15"/>
      <c r="E45" s="15">
        <f t="shared" si="8"/>
        <v>14997.86</v>
      </c>
      <c r="F45" s="16">
        <f t="shared" si="9"/>
        <v>485002.14</v>
      </c>
    </row>
    <row r="46" spans="1:6" x14ac:dyDescent="0.25">
      <c r="A46" s="17" t="s">
        <v>46</v>
      </c>
      <c r="B46" s="16">
        <v>180000</v>
      </c>
      <c r="C46" s="14">
        <f>ene!E46</f>
        <v>0</v>
      </c>
      <c r="D46" s="15">
        <v>2091.14</v>
      </c>
      <c r="E46" s="15">
        <f t="shared" si="8"/>
        <v>2091.14</v>
      </c>
      <c r="F46" s="16">
        <f t="shared" si="9"/>
        <v>177908.86</v>
      </c>
    </row>
    <row r="47" spans="1:6" x14ac:dyDescent="0.25">
      <c r="A47" s="17" t="s">
        <v>47</v>
      </c>
      <c r="B47" s="16">
        <v>1420000</v>
      </c>
      <c r="C47" s="14">
        <f>ene!E47</f>
        <v>93781.21</v>
      </c>
      <c r="D47" s="15">
        <v>115958.56</v>
      </c>
      <c r="E47" s="15">
        <f t="shared" si="8"/>
        <v>209739.77000000002</v>
      </c>
      <c r="F47" s="16">
        <f t="shared" si="9"/>
        <v>1210260.23</v>
      </c>
    </row>
    <row r="48" spans="1:6" x14ac:dyDescent="0.25">
      <c r="A48" s="17" t="s">
        <v>48</v>
      </c>
      <c r="B48" s="16">
        <v>900000</v>
      </c>
      <c r="C48" s="14">
        <f>ene!E48</f>
        <v>0</v>
      </c>
      <c r="D48" s="15">
        <v>46776.09</v>
      </c>
      <c r="E48" s="15">
        <f t="shared" si="8"/>
        <v>46776.09</v>
      </c>
      <c r="F48" s="16">
        <f t="shared" si="9"/>
        <v>853223.91</v>
      </c>
    </row>
    <row r="49" spans="1:6" x14ac:dyDescent="0.25">
      <c r="A49" s="12" t="s">
        <v>49</v>
      </c>
      <c r="B49" s="16">
        <v>300000</v>
      </c>
      <c r="C49" s="14">
        <f>ene!E49</f>
        <v>480</v>
      </c>
      <c r="D49" s="15">
        <v>14367</v>
      </c>
      <c r="E49" s="15">
        <f t="shared" si="8"/>
        <v>14847</v>
      </c>
      <c r="F49" s="16">
        <f t="shared" si="9"/>
        <v>285153</v>
      </c>
    </row>
    <row r="50" spans="1:6" x14ac:dyDescent="0.25">
      <c r="A50" s="12" t="s">
        <v>50</v>
      </c>
      <c r="B50" s="16">
        <v>200000</v>
      </c>
      <c r="C50" s="14">
        <f>ene!E50</f>
        <v>0</v>
      </c>
      <c r="D50" s="15">
        <v>3000</v>
      </c>
      <c r="E50" s="15">
        <f t="shared" si="8"/>
        <v>3000</v>
      </c>
      <c r="F50" s="16">
        <f t="shared" si="9"/>
        <v>197000</v>
      </c>
    </row>
    <row r="51" spans="1:6" x14ac:dyDescent="0.25">
      <c r="A51" s="12" t="s">
        <v>31</v>
      </c>
      <c r="B51" s="16">
        <v>1800000</v>
      </c>
      <c r="C51" s="14">
        <f>ene!E51</f>
        <v>0</v>
      </c>
      <c r="D51" s="15">
        <v>106335</v>
      </c>
      <c r="E51" s="15">
        <f t="shared" si="8"/>
        <v>106335</v>
      </c>
      <c r="F51" s="16">
        <f t="shared" si="9"/>
        <v>1693665</v>
      </c>
    </row>
    <row r="52" spans="1:6" x14ac:dyDescent="0.25">
      <c r="A52" s="9" t="s">
        <v>51</v>
      </c>
      <c r="B52" s="10">
        <f>+B53</f>
        <v>0</v>
      </c>
      <c r="C52" s="10">
        <f>ene!E52</f>
        <v>0</v>
      </c>
      <c r="D52" s="10">
        <f t="shared" ref="D52:F52" si="10">+D53</f>
        <v>0</v>
      </c>
      <c r="E52" s="10">
        <f t="shared" si="10"/>
        <v>0</v>
      </c>
      <c r="F52" s="10">
        <f t="shared" si="10"/>
        <v>0</v>
      </c>
    </row>
    <row r="53" spans="1:6" x14ac:dyDescent="0.25">
      <c r="A53" s="12" t="s">
        <v>51</v>
      </c>
      <c r="B53" s="15">
        <v>0</v>
      </c>
      <c r="C53" s="14">
        <f>ene!E53</f>
        <v>0</v>
      </c>
      <c r="D53" s="15"/>
      <c r="E53" s="15">
        <f t="shared" ref="E53" si="11">+C53+D53</f>
        <v>0</v>
      </c>
      <c r="F53" s="16">
        <f t="shared" ref="F53" si="12">+B53-E53</f>
        <v>0</v>
      </c>
    </row>
    <row r="54" spans="1:6" x14ac:dyDescent="0.25">
      <c r="A54" s="9" t="s">
        <v>52</v>
      </c>
      <c r="B54" s="10">
        <f>+SUM(B55:B66)</f>
        <v>8342000</v>
      </c>
      <c r="C54" s="10">
        <f>ene!E54</f>
        <v>255460</v>
      </c>
      <c r="D54" s="10">
        <f t="shared" ref="D54:F54" si="13">+SUM(D55:D66)</f>
        <v>291170</v>
      </c>
      <c r="E54" s="10">
        <f t="shared" si="13"/>
        <v>546630</v>
      </c>
      <c r="F54" s="10">
        <f t="shared" si="13"/>
        <v>7795370</v>
      </c>
    </row>
    <row r="55" spans="1:6" x14ac:dyDescent="0.25">
      <c r="A55" s="12" t="s">
        <v>53</v>
      </c>
      <c r="B55" s="15">
        <v>150000</v>
      </c>
      <c r="C55" s="14">
        <f>ene!E55</f>
        <v>0</v>
      </c>
      <c r="D55" s="15"/>
      <c r="E55" s="15">
        <f t="shared" ref="E55:E66" si="14">+C55+D55</f>
        <v>0</v>
      </c>
      <c r="F55" s="16">
        <f t="shared" ref="F55:F66" si="15">+B55-E55</f>
        <v>150000</v>
      </c>
    </row>
    <row r="56" spans="1:6" x14ac:dyDescent="0.25">
      <c r="A56" s="12" t="s">
        <v>54</v>
      </c>
      <c r="B56" s="15">
        <v>500000</v>
      </c>
      <c r="C56" s="14">
        <f>ene!E56</f>
        <v>20000</v>
      </c>
      <c r="D56" s="15">
        <v>12000</v>
      </c>
      <c r="E56" s="15">
        <f t="shared" si="14"/>
        <v>32000</v>
      </c>
      <c r="F56" s="16">
        <f t="shared" si="15"/>
        <v>468000</v>
      </c>
    </row>
    <row r="57" spans="1:6" x14ac:dyDescent="0.25">
      <c r="A57" s="12" t="s">
        <v>55</v>
      </c>
      <c r="B57" s="15">
        <v>2014000</v>
      </c>
      <c r="C57" s="14">
        <f>ene!E57</f>
        <v>154100</v>
      </c>
      <c r="D57" s="15">
        <v>165300</v>
      </c>
      <c r="E57" s="15">
        <f t="shared" si="14"/>
        <v>319400</v>
      </c>
      <c r="F57" s="16">
        <f t="shared" si="15"/>
        <v>1694600</v>
      </c>
    </row>
    <row r="58" spans="1:6" x14ac:dyDescent="0.25">
      <c r="A58" s="12" t="s">
        <v>56</v>
      </c>
      <c r="B58" s="15">
        <v>300000</v>
      </c>
      <c r="C58" s="14">
        <f>ene!E58</f>
        <v>0</v>
      </c>
      <c r="D58" s="15"/>
      <c r="E58" s="15">
        <f t="shared" si="14"/>
        <v>0</v>
      </c>
      <c r="F58" s="16">
        <f t="shared" si="15"/>
        <v>300000</v>
      </c>
    </row>
    <row r="59" spans="1:6" x14ac:dyDescent="0.25">
      <c r="A59" s="12" t="s">
        <v>57</v>
      </c>
      <c r="B59" s="13">
        <v>150000</v>
      </c>
      <c r="C59" s="14">
        <f>ene!E59</f>
        <v>0</v>
      </c>
      <c r="D59" s="15"/>
      <c r="E59" s="15">
        <f t="shared" si="14"/>
        <v>0</v>
      </c>
      <c r="F59" s="16">
        <f t="shared" si="15"/>
        <v>150000</v>
      </c>
    </row>
    <row r="60" spans="1:6" x14ac:dyDescent="0.25">
      <c r="A60" s="12" t="s">
        <v>58</v>
      </c>
      <c r="B60" s="15">
        <v>90000</v>
      </c>
      <c r="C60" s="14">
        <f>ene!E60</f>
        <v>0</v>
      </c>
      <c r="D60" s="15">
        <v>7270</v>
      </c>
      <c r="E60" s="15">
        <f t="shared" si="14"/>
        <v>7270</v>
      </c>
      <c r="F60" s="16">
        <f t="shared" si="15"/>
        <v>82730</v>
      </c>
    </row>
    <row r="61" spans="1:6" x14ac:dyDescent="0.25">
      <c r="A61" s="12" t="s">
        <v>59</v>
      </c>
      <c r="B61" s="13">
        <v>300000</v>
      </c>
      <c r="C61" s="14">
        <f>ene!E61</f>
        <v>0</v>
      </c>
      <c r="D61" s="15"/>
      <c r="E61" s="15">
        <f t="shared" si="14"/>
        <v>0</v>
      </c>
      <c r="F61" s="16">
        <f t="shared" si="15"/>
        <v>300000</v>
      </c>
    </row>
    <row r="62" spans="1:6" x14ac:dyDescent="0.25">
      <c r="A62" s="12" t="s">
        <v>60</v>
      </c>
      <c r="B62" s="13">
        <v>2000000</v>
      </c>
      <c r="C62" s="14">
        <f>ene!E62</f>
        <v>15960</v>
      </c>
      <c r="D62" s="15">
        <v>14600</v>
      </c>
      <c r="E62" s="15">
        <f t="shared" si="14"/>
        <v>30560</v>
      </c>
      <c r="F62" s="16">
        <f t="shared" si="15"/>
        <v>1969440</v>
      </c>
    </row>
    <row r="63" spans="1:6" x14ac:dyDescent="0.25">
      <c r="A63" s="12" t="s">
        <v>61</v>
      </c>
      <c r="B63" s="13">
        <v>1000000</v>
      </c>
      <c r="C63" s="14">
        <f>ene!E63</f>
        <v>0</v>
      </c>
      <c r="D63" s="15"/>
      <c r="E63" s="15">
        <f t="shared" si="14"/>
        <v>0</v>
      </c>
      <c r="F63" s="16">
        <f t="shared" si="15"/>
        <v>1000000</v>
      </c>
    </row>
    <row r="64" spans="1:6" x14ac:dyDescent="0.25">
      <c r="A64" s="21" t="s">
        <v>62</v>
      </c>
      <c r="B64" s="13">
        <v>486000</v>
      </c>
      <c r="C64" s="14">
        <f>ene!E64</f>
        <v>26000</v>
      </c>
      <c r="D64" s="15">
        <v>27000</v>
      </c>
      <c r="E64" s="15">
        <f t="shared" si="14"/>
        <v>53000</v>
      </c>
      <c r="F64" s="16">
        <f t="shared" si="15"/>
        <v>433000</v>
      </c>
    </row>
    <row r="65" spans="1:6" x14ac:dyDescent="0.25">
      <c r="A65" s="21" t="s">
        <v>82</v>
      </c>
      <c r="B65" s="13">
        <v>352000</v>
      </c>
      <c r="C65" s="14">
        <f>ene!E65</f>
        <v>0</v>
      </c>
      <c r="D65" s="15"/>
      <c r="E65" s="15"/>
      <c r="F65" s="16">
        <f t="shared" si="15"/>
        <v>352000</v>
      </c>
    </row>
    <row r="66" spans="1:6" x14ac:dyDescent="0.25">
      <c r="A66" s="21" t="s">
        <v>83</v>
      </c>
      <c r="B66" s="13">
        <v>1000000</v>
      </c>
      <c r="C66" s="14">
        <f>ene!E66</f>
        <v>39400</v>
      </c>
      <c r="D66" s="15">
        <v>65000</v>
      </c>
      <c r="E66" s="15">
        <f t="shared" si="14"/>
        <v>104400</v>
      </c>
      <c r="F66" s="16">
        <f t="shared" si="15"/>
        <v>895600</v>
      </c>
    </row>
    <row r="67" spans="1:6" x14ac:dyDescent="0.25">
      <c r="A67" s="21"/>
      <c r="B67" s="18"/>
      <c r="C67" s="14"/>
      <c r="D67" s="15"/>
      <c r="E67" s="15"/>
      <c r="F67" s="16"/>
    </row>
    <row r="68" spans="1:6" x14ac:dyDescent="0.25">
      <c r="A68" s="9" t="s">
        <v>63</v>
      </c>
      <c r="B68" s="10">
        <f>+B69</f>
        <v>26900265</v>
      </c>
      <c r="C68" s="10">
        <f>ene!E68</f>
        <v>2536444.2400000002</v>
      </c>
      <c r="D68" s="10">
        <f t="shared" ref="D68:F68" si="16">+D69</f>
        <v>634401.09000000008</v>
      </c>
      <c r="E68" s="10">
        <f t="shared" si="16"/>
        <v>3170845.33</v>
      </c>
      <c r="F68" s="10">
        <f t="shared" si="16"/>
        <v>23729419.670000002</v>
      </c>
    </row>
    <row r="69" spans="1:6" x14ac:dyDescent="0.25">
      <c r="A69" s="9" t="s">
        <v>64</v>
      </c>
      <c r="B69" s="10">
        <f>+B70+B78</f>
        <v>26900265</v>
      </c>
      <c r="C69" s="10">
        <f>ene!E69</f>
        <v>2536444.2400000002</v>
      </c>
      <c r="D69" s="10">
        <f t="shared" ref="D69:F69" si="17">+D70+D78</f>
        <v>634401.09000000008</v>
      </c>
      <c r="E69" s="10">
        <f t="shared" si="17"/>
        <v>3170845.33</v>
      </c>
      <c r="F69" s="10">
        <f t="shared" si="17"/>
        <v>23729419.670000002</v>
      </c>
    </row>
    <row r="70" spans="1:6" x14ac:dyDescent="0.25">
      <c r="A70" s="9" t="s">
        <v>65</v>
      </c>
      <c r="B70" s="10">
        <f>+SUM(B71:B77)</f>
        <v>2900000</v>
      </c>
      <c r="C70" s="10">
        <f>ene!E70</f>
        <v>33480</v>
      </c>
      <c r="D70" s="10">
        <f t="shared" ref="D70:F70" si="18">+SUM(D71:D77)</f>
        <v>9010</v>
      </c>
      <c r="E70" s="10">
        <f t="shared" si="18"/>
        <v>42490</v>
      </c>
      <c r="F70" s="10">
        <f t="shared" si="18"/>
        <v>2857510</v>
      </c>
    </row>
    <row r="71" spans="1:6" x14ac:dyDescent="0.25">
      <c r="A71" s="12" t="s">
        <v>66</v>
      </c>
      <c r="B71" s="13">
        <v>1000000</v>
      </c>
      <c r="C71" s="14">
        <f>ene!E71</f>
        <v>33480</v>
      </c>
      <c r="D71" s="15">
        <v>9010</v>
      </c>
      <c r="E71" s="15">
        <f t="shared" ref="E71:E77" si="19">+C71+D71</f>
        <v>42490</v>
      </c>
      <c r="F71" s="16">
        <f t="shared" ref="F71:F77" si="20">+B71-E71</f>
        <v>957510</v>
      </c>
    </row>
    <row r="72" spans="1:6" x14ac:dyDescent="0.25">
      <c r="A72" s="12" t="s">
        <v>67</v>
      </c>
      <c r="B72" s="13">
        <v>500000</v>
      </c>
      <c r="C72" s="14">
        <f>ene!E72</f>
        <v>0</v>
      </c>
      <c r="D72" s="15"/>
      <c r="E72" s="15">
        <f t="shared" si="19"/>
        <v>0</v>
      </c>
      <c r="F72" s="16">
        <f t="shared" si="20"/>
        <v>500000</v>
      </c>
    </row>
    <row r="73" spans="1:6" x14ac:dyDescent="0.25">
      <c r="A73" s="12" t="s">
        <v>68</v>
      </c>
      <c r="B73" s="13">
        <v>1000000</v>
      </c>
      <c r="C73" s="14">
        <f>ene!E73</f>
        <v>0</v>
      </c>
      <c r="D73" s="15"/>
      <c r="E73" s="15">
        <f t="shared" si="19"/>
        <v>0</v>
      </c>
      <c r="F73" s="16">
        <f t="shared" si="20"/>
        <v>1000000</v>
      </c>
    </row>
    <row r="74" spans="1:6" x14ac:dyDescent="0.25">
      <c r="A74" s="12" t="s">
        <v>69</v>
      </c>
      <c r="B74" s="13">
        <v>350000</v>
      </c>
      <c r="C74" s="14">
        <f>ene!E74</f>
        <v>0</v>
      </c>
      <c r="D74" s="15"/>
      <c r="E74" s="15">
        <f t="shared" si="19"/>
        <v>0</v>
      </c>
      <c r="F74" s="16">
        <f t="shared" si="20"/>
        <v>350000</v>
      </c>
    </row>
    <row r="75" spans="1:6" x14ac:dyDescent="0.25">
      <c r="A75" s="17" t="s">
        <v>70</v>
      </c>
      <c r="B75" s="13">
        <v>50000</v>
      </c>
      <c r="C75" s="14">
        <f>ene!E75</f>
        <v>0</v>
      </c>
      <c r="D75" s="15"/>
      <c r="E75" s="15">
        <f t="shared" si="19"/>
        <v>0</v>
      </c>
      <c r="F75" s="16">
        <f t="shared" si="20"/>
        <v>50000</v>
      </c>
    </row>
    <row r="76" spans="1:6" x14ac:dyDescent="0.25">
      <c r="A76" s="17" t="s">
        <v>71</v>
      </c>
      <c r="B76" s="15">
        <v>0</v>
      </c>
      <c r="C76" s="14">
        <f>ene!E76</f>
        <v>0</v>
      </c>
      <c r="D76" s="15"/>
      <c r="E76" s="15">
        <f t="shared" si="19"/>
        <v>0</v>
      </c>
      <c r="F76" s="16">
        <f t="shared" si="20"/>
        <v>0</v>
      </c>
    </row>
    <row r="77" spans="1:6" x14ac:dyDescent="0.25">
      <c r="A77" s="17" t="s">
        <v>72</v>
      </c>
      <c r="B77" s="15">
        <v>0</v>
      </c>
      <c r="C77" s="14">
        <f>ene!E77</f>
        <v>0</v>
      </c>
      <c r="D77" s="15"/>
      <c r="E77" s="15">
        <f t="shared" si="19"/>
        <v>0</v>
      </c>
      <c r="F77" s="16">
        <f t="shared" si="20"/>
        <v>0</v>
      </c>
    </row>
    <row r="78" spans="1:6" x14ac:dyDescent="0.25">
      <c r="A78" s="9" t="s">
        <v>73</v>
      </c>
      <c r="B78" s="10">
        <f>+SUM(B79:B94)</f>
        <v>24000265</v>
      </c>
      <c r="C78" s="10">
        <f>ene!E78</f>
        <v>2502964.2400000002</v>
      </c>
      <c r="D78" s="10">
        <f t="shared" ref="D78:F78" si="21">+SUM(D79:D94)</f>
        <v>625391.09000000008</v>
      </c>
      <c r="E78" s="10">
        <f t="shared" si="21"/>
        <v>3128355.33</v>
      </c>
      <c r="F78" s="10">
        <f t="shared" si="21"/>
        <v>20871909.670000002</v>
      </c>
    </row>
    <row r="79" spans="1:6" x14ac:dyDescent="0.25">
      <c r="A79" s="32" t="s">
        <v>74</v>
      </c>
      <c r="B79" s="31">
        <v>272000</v>
      </c>
      <c r="C79" s="14">
        <f>ene!E79</f>
        <v>0</v>
      </c>
      <c r="D79" s="15"/>
      <c r="E79" s="15">
        <f t="shared" ref="E79:E94" si="22">+C79+D79</f>
        <v>0</v>
      </c>
      <c r="F79" s="16">
        <f t="shared" ref="F79:F94" si="23">+B79-E79</f>
        <v>272000</v>
      </c>
    </row>
    <row r="80" spans="1:6" x14ac:dyDescent="0.25">
      <c r="A80" s="32" t="s">
        <v>84</v>
      </c>
      <c r="B80" s="31">
        <v>400000</v>
      </c>
      <c r="C80" s="14">
        <f>ene!E80</f>
        <v>0</v>
      </c>
      <c r="D80" s="15"/>
      <c r="E80" s="15">
        <f t="shared" si="22"/>
        <v>0</v>
      </c>
      <c r="F80" s="16">
        <f t="shared" si="23"/>
        <v>400000</v>
      </c>
    </row>
    <row r="81" spans="1:6" x14ac:dyDescent="0.25">
      <c r="A81" s="32" t="s">
        <v>85</v>
      </c>
      <c r="B81" s="31">
        <v>113000</v>
      </c>
      <c r="C81" s="14">
        <f>ene!E81</f>
        <v>0</v>
      </c>
      <c r="D81" s="15">
        <v>1950</v>
      </c>
      <c r="E81" s="15">
        <f t="shared" si="22"/>
        <v>1950</v>
      </c>
      <c r="F81" s="16">
        <f t="shared" si="23"/>
        <v>111050</v>
      </c>
    </row>
    <row r="82" spans="1:6" x14ac:dyDescent="0.25">
      <c r="A82" s="32" t="s">
        <v>86</v>
      </c>
      <c r="B82" s="31">
        <v>300000</v>
      </c>
      <c r="C82" s="14">
        <f>ene!E82</f>
        <v>0</v>
      </c>
      <c r="D82" s="15">
        <v>2940</v>
      </c>
      <c r="E82" s="15">
        <f t="shared" si="22"/>
        <v>2940</v>
      </c>
      <c r="F82" s="16">
        <f t="shared" si="23"/>
        <v>297060</v>
      </c>
    </row>
    <row r="83" spans="1:6" x14ac:dyDescent="0.25">
      <c r="A83" s="32" t="s">
        <v>87</v>
      </c>
      <c r="B83" s="31">
        <v>1620000</v>
      </c>
      <c r="C83" s="14">
        <f>ene!E83</f>
        <v>0</v>
      </c>
      <c r="D83" s="15">
        <v>135000</v>
      </c>
      <c r="E83" s="15">
        <f t="shared" si="22"/>
        <v>135000</v>
      </c>
      <c r="F83" s="16">
        <f t="shared" si="23"/>
        <v>1485000</v>
      </c>
    </row>
    <row r="84" spans="1:6" x14ac:dyDescent="0.25">
      <c r="A84" s="32" t="s">
        <v>88</v>
      </c>
      <c r="B84" s="31">
        <v>800000</v>
      </c>
      <c r="C84" s="14">
        <f>ene!E84</f>
        <v>0</v>
      </c>
      <c r="D84" s="15"/>
      <c r="E84" s="15">
        <f t="shared" si="22"/>
        <v>0</v>
      </c>
      <c r="F84" s="16">
        <f t="shared" si="23"/>
        <v>800000</v>
      </c>
    </row>
    <row r="85" spans="1:6" x14ac:dyDescent="0.25">
      <c r="A85" s="32" t="s">
        <v>89</v>
      </c>
      <c r="B85" s="31">
        <v>200000</v>
      </c>
      <c r="C85" s="14">
        <f>ene!E85</f>
        <v>0</v>
      </c>
      <c r="D85" s="15"/>
      <c r="E85" s="15">
        <f t="shared" si="22"/>
        <v>0</v>
      </c>
      <c r="F85" s="16">
        <f t="shared" si="23"/>
        <v>200000</v>
      </c>
    </row>
    <row r="86" spans="1:6" x14ac:dyDescent="0.25">
      <c r="A86" s="32" t="s">
        <v>90</v>
      </c>
      <c r="B86" s="31">
        <v>200000</v>
      </c>
      <c r="C86" s="14">
        <f>ene!E86</f>
        <v>0</v>
      </c>
      <c r="D86" s="15"/>
      <c r="E86" s="15">
        <f t="shared" si="22"/>
        <v>0</v>
      </c>
      <c r="F86" s="16">
        <f t="shared" si="23"/>
        <v>200000</v>
      </c>
    </row>
    <row r="87" spans="1:6" x14ac:dyDescent="0.25">
      <c r="A87" s="32" t="s">
        <v>91</v>
      </c>
      <c r="B87" s="31">
        <v>1000000</v>
      </c>
      <c r="C87" s="14">
        <f>ene!E87</f>
        <v>0</v>
      </c>
      <c r="D87" s="15"/>
      <c r="E87" s="15">
        <f t="shared" si="22"/>
        <v>0</v>
      </c>
      <c r="F87" s="16">
        <f t="shared" si="23"/>
        <v>1000000</v>
      </c>
    </row>
    <row r="88" spans="1:6" x14ac:dyDescent="0.25">
      <c r="A88" s="32" t="s">
        <v>92</v>
      </c>
      <c r="B88" s="31">
        <v>300000</v>
      </c>
      <c r="C88" s="14">
        <f>ene!E88</f>
        <v>0</v>
      </c>
      <c r="D88" s="15"/>
      <c r="E88" s="15">
        <f t="shared" si="22"/>
        <v>0</v>
      </c>
      <c r="F88" s="16">
        <f t="shared" si="23"/>
        <v>300000</v>
      </c>
    </row>
    <row r="89" spans="1:6" x14ac:dyDescent="0.25">
      <c r="A89" s="32" t="s">
        <v>93</v>
      </c>
      <c r="B89" s="31">
        <v>1000000</v>
      </c>
      <c r="C89" s="14">
        <f>ene!E89</f>
        <v>0</v>
      </c>
      <c r="D89" s="15">
        <v>4400</v>
      </c>
      <c r="E89" s="15">
        <f t="shared" si="22"/>
        <v>4400</v>
      </c>
      <c r="F89" s="16">
        <f t="shared" si="23"/>
        <v>995600</v>
      </c>
    </row>
    <row r="90" spans="1:6" x14ac:dyDescent="0.25">
      <c r="A90" s="32" t="s">
        <v>94</v>
      </c>
      <c r="B90" s="31">
        <v>200000</v>
      </c>
      <c r="C90" s="14">
        <f>ene!E90</f>
        <v>0</v>
      </c>
      <c r="D90" s="15">
        <v>9512</v>
      </c>
      <c r="E90" s="15">
        <f t="shared" si="22"/>
        <v>9512</v>
      </c>
      <c r="F90" s="16">
        <f t="shared" si="23"/>
        <v>190488</v>
      </c>
    </row>
    <row r="91" spans="1:6" x14ac:dyDescent="0.25">
      <c r="A91" s="32" t="s">
        <v>95</v>
      </c>
      <c r="B91" s="31">
        <v>1000000</v>
      </c>
      <c r="C91" s="14">
        <f>ene!E91</f>
        <v>0</v>
      </c>
      <c r="D91" s="15">
        <v>471589.09</v>
      </c>
      <c r="E91" s="15">
        <f t="shared" si="22"/>
        <v>471589.09</v>
      </c>
      <c r="F91" s="16">
        <f t="shared" si="23"/>
        <v>528410.90999999992</v>
      </c>
    </row>
    <row r="92" spans="1:6" x14ac:dyDescent="0.25">
      <c r="A92" s="32" t="s">
        <v>96</v>
      </c>
      <c r="B92" s="31">
        <v>1000000</v>
      </c>
      <c r="C92" s="14">
        <f>ene!E92</f>
        <v>4588.93</v>
      </c>
      <c r="D92" s="15"/>
      <c r="E92" s="15">
        <f t="shared" si="22"/>
        <v>4588.93</v>
      </c>
      <c r="F92" s="16">
        <f t="shared" si="23"/>
        <v>995411.07</v>
      </c>
    </row>
    <row r="93" spans="1:6" x14ac:dyDescent="0.25">
      <c r="A93" s="32" t="s">
        <v>97</v>
      </c>
      <c r="B93" s="31">
        <v>7268703</v>
      </c>
      <c r="C93" s="14">
        <f>ene!E93</f>
        <v>2180610.9</v>
      </c>
      <c r="D93" s="15"/>
      <c r="E93" s="15">
        <f t="shared" si="22"/>
        <v>2180610.9</v>
      </c>
      <c r="F93" s="16">
        <f t="shared" si="23"/>
        <v>5088092.0999999996</v>
      </c>
    </row>
    <row r="94" spans="1:6" x14ac:dyDescent="0.25">
      <c r="A94" s="32" t="s">
        <v>98</v>
      </c>
      <c r="B94" s="31">
        <v>8326562</v>
      </c>
      <c r="C94" s="14">
        <f>ene!E94</f>
        <v>317764.40999999997</v>
      </c>
      <c r="D94" s="15"/>
      <c r="E94" s="15">
        <f t="shared" si="22"/>
        <v>317764.40999999997</v>
      </c>
      <c r="F94" s="16">
        <f t="shared" si="23"/>
        <v>8008797.5899999999</v>
      </c>
    </row>
    <row r="95" spans="1:6" x14ac:dyDescent="0.25">
      <c r="A95" s="12"/>
      <c r="B95" s="15"/>
      <c r="C95" s="14"/>
      <c r="D95" s="15"/>
      <c r="E95" s="15"/>
      <c r="F95" s="16"/>
    </row>
    <row r="96" spans="1:6" x14ac:dyDescent="0.25">
      <c r="A96" s="9" t="s">
        <v>75</v>
      </c>
      <c r="B96" s="10">
        <f>+B8+B69</f>
        <v>218866264.99998829</v>
      </c>
      <c r="C96" s="10">
        <f>ene!E96</f>
        <v>16572150.420000002</v>
      </c>
      <c r="D96" s="10">
        <f t="shared" ref="D96:F96" si="24">+D8+D69</f>
        <v>15064351.289999997</v>
      </c>
      <c r="E96" s="10">
        <f t="shared" si="24"/>
        <v>31636501.710000001</v>
      </c>
      <c r="F96" s="10">
        <f t="shared" si="24"/>
        <v>187229763.28998834</v>
      </c>
    </row>
    <row r="97" spans="1:6" x14ac:dyDescent="0.25">
      <c r="A97" s="9"/>
      <c r="B97" s="15"/>
      <c r="C97" s="15"/>
      <c r="D97" s="15"/>
      <c r="E97" s="15"/>
      <c r="F97" s="15"/>
    </row>
    <row r="98" spans="1:6" x14ac:dyDescent="0.25">
      <c r="A98" s="9" t="s">
        <v>76</v>
      </c>
      <c r="B98" s="10">
        <f>+B99</f>
        <v>6700000</v>
      </c>
      <c r="C98" s="10">
        <f>ene!E98</f>
        <v>8191665.9000000004</v>
      </c>
      <c r="D98" s="10">
        <f t="shared" ref="D98:F98" si="25">+D99</f>
        <v>3910</v>
      </c>
      <c r="E98" s="10">
        <f t="shared" si="25"/>
        <v>8195575.9000000004</v>
      </c>
      <c r="F98" s="10">
        <f t="shared" si="25"/>
        <v>-1495575.9000000004</v>
      </c>
    </row>
    <row r="99" spans="1:6" ht="15.6" thickBot="1" x14ac:dyDescent="0.3">
      <c r="A99" s="22" t="s">
        <v>77</v>
      </c>
      <c r="B99" s="23">
        <v>6700000</v>
      </c>
      <c r="C99" s="24">
        <f>ene!E99</f>
        <v>8191665.9000000004</v>
      </c>
      <c r="D99" s="23">
        <v>3910</v>
      </c>
      <c r="E99" s="15">
        <f t="shared" ref="E99" si="26">+C99+D99</f>
        <v>8195575.9000000004</v>
      </c>
      <c r="F99" s="16">
        <f t="shared" ref="F99" si="27">+B99-E99</f>
        <v>-1495575.9000000004</v>
      </c>
    </row>
    <row r="100" spans="1:6" s="27" customFormat="1" ht="15.6" thickBot="1" x14ac:dyDescent="0.3">
      <c r="A100" s="25" t="s">
        <v>78</v>
      </c>
      <c r="B100" s="26">
        <f>+B96+B98</f>
        <v>225566264.99998829</v>
      </c>
      <c r="C100" s="26">
        <f>ene!E100</f>
        <v>24763816.32</v>
      </c>
      <c r="D100" s="26">
        <f t="shared" ref="D100:F100" si="28">+D96+D98</f>
        <v>15068261.289999997</v>
      </c>
      <c r="E100" s="26">
        <f t="shared" si="28"/>
        <v>39832077.609999999</v>
      </c>
      <c r="F100" s="26">
        <f t="shared" si="28"/>
        <v>185734187.38998833</v>
      </c>
    </row>
    <row r="101" spans="1:6" x14ac:dyDescent="0.25">
      <c r="A101" s="2"/>
      <c r="B101" s="2"/>
      <c r="C101" s="2"/>
      <c r="D101" s="2"/>
      <c r="E101" s="2"/>
      <c r="F101" s="2"/>
    </row>
    <row r="102" spans="1:6" x14ac:dyDescent="0.25">
      <c r="A102" s="28"/>
      <c r="B102" s="2"/>
      <c r="C102" s="29"/>
      <c r="D102" s="29"/>
      <c r="E102" s="29"/>
      <c r="F102" s="2"/>
    </row>
    <row r="103" spans="1:6" x14ac:dyDescent="0.25">
      <c r="A103" s="28"/>
      <c r="B103" s="2"/>
      <c r="C103" s="2"/>
      <c r="D103" s="30"/>
      <c r="E103" s="29"/>
      <c r="F103" s="2"/>
    </row>
    <row r="104" spans="1:6" x14ac:dyDescent="0.25">
      <c r="A104" s="28"/>
      <c r="B104" s="2"/>
      <c r="C104" s="2"/>
      <c r="D104" s="2"/>
      <c r="E104" s="29"/>
      <c r="F104" s="2"/>
    </row>
    <row r="105" spans="1:6" x14ac:dyDescent="0.25">
      <c r="A105" s="28"/>
      <c r="B105" s="2"/>
      <c r="C105" s="2"/>
      <c r="D105" s="29"/>
      <c r="E105" s="2"/>
      <c r="F105" s="2"/>
    </row>
    <row r="106" spans="1:6" x14ac:dyDescent="0.25">
      <c r="A106" s="2"/>
      <c r="B106" s="2"/>
      <c r="C106" s="2"/>
      <c r="D106" s="2"/>
      <c r="E106" s="2"/>
      <c r="F106" s="2"/>
    </row>
    <row r="107" spans="1:6" x14ac:dyDescent="0.25">
      <c r="A107" s="2"/>
      <c r="B107" s="2"/>
      <c r="C107" s="2"/>
      <c r="D107" s="2"/>
      <c r="E107" s="2"/>
      <c r="F107" s="2"/>
    </row>
    <row r="108" spans="1:6" x14ac:dyDescent="0.25">
      <c r="A108" s="2"/>
      <c r="B108" s="2"/>
      <c r="C108" s="2"/>
      <c r="D108" s="2"/>
      <c r="E108" s="2"/>
      <c r="F108" s="2"/>
    </row>
    <row r="109" spans="1:6" x14ac:dyDescent="0.25">
      <c r="A109" s="2"/>
      <c r="B109" s="2"/>
      <c r="C109" s="2"/>
      <c r="D109" s="2"/>
      <c r="E109" s="2"/>
      <c r="F109" s="2"/>
    </row>
    <row r="110" spans="1:6" x14ac:dyDescent="0.25">
      <c r="A110" s="2"/>
      <c r="B110" s="2"/>
      <c r="C110" s="2"/>
      <c r="D110" s="2"/>
      <c r="E110" s="2"/>
      <c r="F110" s="2"/>
    </row>
    <row r="111" spans="1:6" x14ac:dyDescent="0.25">
      <c r="A111" s="2"/>
      <c r="B111" s="2"/>
      <c r="C111" s="2"/>
      <c r="D111" s="2"/>
      <c r="E111" s="2"/>
      <c r="F111" s="2"/>
    </row>
    <row r="112" spans="1:6" x14ac:dyDescent="0.25">
      <c r="A112" s="2"/>
      <c r="B112" s="2"/>
      <c r="C112" s="2"/>
      <c r="D112" s="2"/>
      <c r="E112" s="2"/>
      <c r="F112" s="2"/>
    </row>
    <row r="113" spans="1:6" x14ac:dyDescent="0.25">
      <c r="A113" s="2"/>
      <c r="B113" s="2"/>
      <c r="C113" s="2"/>
      <c r="D113" s="2"/>
      <c r="E113" s="2"/>
      <c r="F113" s="2"/>
    </row>
    <row r="114" spans="1:6" x14ac:dyDescent="0.25">
      <c r="A114" s="2"/>
      <c r="B114" s="2"/>
      <c r="C114" s="2"/>
      <c r="D114" s="2"/>
      <c r="E114" s="2"/>
      <c r="F114" s="2"/>
    </row>
    <row r="115" spans="1:6" x14ac:dyDescent="0.25">
      <c r="A115" s="2"/>
      <c r="B115" s="2"/>
      <c r="C115" s="2"/>
      <c r="D115" s="2"/>
      <c r="E115" s="2"/>
      <c r="F115" s="2"/>
    </row>
    <row r="116" spans="1:6" x14ac:dyDescent="0.25">
      <c r="A116" s="2"/>
      <c r="B116" s="2"/>
      <c r="C116" s="2"/>
      <c r="D116" s="2"/>
      <c r="E116" s="2"/>
      <c r="F116" s="2"/>
    </row>
    <row r="117" spans="1:6" x14ac:dyDescent="0.25">
      <c r="A117" s="2"/>
      <c r="B117" s="2"/>
      <c r="C117" s="2"/>
      <c r="D117" s="2"/>
      <c r="E117" s="2"/>
      <c r="F117" s="2"/>
    </row>
    <row r="118" spans="1:6" x14ac:dyDescent="0.25">
      <c r="A118" s="2"/>
      <c r="B118" s="2"/>
      <c r="C118" s="2"/>
      <c r="D118" s="2"/>
      <c r="E118" s="2"/>
      <c r="F118" s="2"/>
    </row>
    <row r="119" spans="1:6" x14ac:dyDescent="0.25">
      <c r="A119" s="2"/>
      <c r="B119" s="2"/>
      <c r="C119" s="2"/>
      <c r="D119" s="2"/>
      <c r="E119" s="2"/>
      <c r="F119" s="2"/>
    </row>
    <row r="120" spans="1:6" x14ac:dyDescent="0.25">
      <c r="A120" s="2"/>
      <c r="B120" s="2"/>
      <c r="C120" s="2"/>
      <c r="D120" s="2"/>
      <c r="E120" s="2"/>
      <c r="F120" s="2"/>
    </row>
  </sheetData>
  <mergeCells count="2">
    <mergeCell ref="A4:F4"/>
    <mergeCell ref="A5:F5"/>
  </mergeCells>
  <printOptions horizontalCentered="1"/>
  <pageMargins left="0" right="0" top="0.98425196850393704" bottom="1.1811023622047245" header="0" footer="0"/>
  <pageSetup paperSize="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F64EF9-3404-4257-A5D6-BFEC8647FFC8}">
  <sheetPr syncVertical="1" syncRef="A34" transitionEvaluation="1"/>
  <dimension ref="A1:F120"/>
  <sheetViews>
    <sheetView topLeftCell="A34" zoomScale="120" zoomScaleNormal="120" workbookViewId="0">
      <selection activeCell="A56" sqref="A56"/>
    </sheetView>
  </sheetViews>
  <sheetFormatPr baseColWidth="10" defaultColWidth="12.6640625" defaultRowHeight="15" x14ac:dyDescent="0.25"/>
  <cols>
    <col min="1" max="1" width="25.4140625" customWidth="1"/>
    <col min="2" max="2" width="11.33203125" customWidth="1"/>
    <col min="3" max="3" width="10.4140625" customWidth="1"/>
    <col min="4" max="4" width="9.75" customWidth="1"/>
    <col min="5" max="5" width="11.33203125" customWidth="1"/>
    <col min="6" max="6" width="10.25" customWidth="1"/>
  </cols>
  <sheetData>
    <row r="1" spans="1:6" x14ac:dyDescent="0.25">
      <c r="A1" s="1" t="s">
        <v>0</v>
      </c>
      <c r="B1" s="2"/>
      <c r="C1" s="2"/>
      <c r="D1" s="2"/>
      <c r="E1" s="2"/>
      <c r="F1" s="2"/>
    </row>
    <row r="2" spans="1:6" x14ac:dyDescent="0.25">
      <c r="A2" s="1" t="s">
        <v>1</v>
      </c>
      <c r="B2" s="2"/>
      <c r="C2" s="2"/>
      <c r="D2" s="2"/>
      <c r="E2" s="2"/>
      <c r="F2" s="2"/>
    </row>
    <row r="3" spans="1:6" x14ac:dyDescent="0.25">
      <c r="A3" s="2"/>
      <c r="B3" s="2"/>
      <c r="C3" s="2"/>
      <c r="D3" s="2"/>
      <c r="E3" s="2"/>
      <c r="F3" s="2"/>
    </row>
    <row r="4" spans="1:6" x14ac:dyDescent="0.25">
      <c r="A4" s="34" t="s">
        <v>2</v>
      </c>
      <c r="B4" s="34"/>
      <c r="C4" s="34"/>
      <c r="D4" s="34"/>
      <c r="E4" s="34"/>
      <c r="F4" s="34"/>
    </row>
    <row r="5" spans="1:6" x14ac:dyDescent="0.25">
      <c r="A5" s="34" t="s">
        <v>100</v>
      </c>
      <c r="B5" s="34"/>
      <c r="C5" s="34"/>
      <c r="D5" s="34"/>
      <c r="E5" s="34"/>
      <c r="F5" s="34"/>
    </row>
    <row r="6" spans="1:6" ht="15.6" thickBot="1" x14ac:dyDescent="0.3">
      <c r="A6" s="2"/>
      <c r="B6" s="2"/>
      <c r="C6" s="2"/>
      <c r="D6" s="2"/>
      <c r="E6" s="2"/>
      <c r="F6" s="2"/>
    </row>
    <row r="7" spans="1:6" ht="31.5" customHeight="1" thickBot="1" x14ac:dyDescent="0.3">
      <c r="A7" s="3" t="s">
        <v>3</v>
      </c>
      <c r="B7" s="4" t="s">
        <v>80</v>
      </c>
      <c r="C7" s="5" t="s">
        <v>4</v>
      </c>
      <c r="D7" s="5" t="s">
        <v>5</v>
      </c>
      <c r="E7" s="5" t="s">
        <v>6</v>
      </c>
      <c r="F7" s="6" t="s">
        <v>7</v>
      </c>
    </row>
    <row r="8" spans="1:6" x14ac:dyDescent="0.25">
      <c r="A8" s="7" t="s">
        <v>8</v>
      </c>
      <c r="B8" s="8">
        <f>+B9+B19+B43+B52+B54</f>
        <v>191965999.99998829</v>
      </c>
      <c r="C8" s="8">
        <f>feb!E8</f>
        <v>28465656.380000003</v>
      </c>
      <c r="D8" s="8">
        <f t="shared" ref="D8:F8" si="0">+D9+D19+D43+D52+D54</f>
        <v>17143100.789999999</v>
      </c>
      <c r="E8" s="8">
        <f t="shared" si="0"/>
        <v>45608757.170000002</v>
      </c>
      <c r="F8" s="8">
        <f t="shared" si="0"/>
        <v>146357242.82998827</v>
      </c>
    </row>
    <row r="9" spans="1:6" s="11" customFormat="1" x14ac:dyDescent="0.25">
      <c r="A9" s="9" t="s">
        <v>9</v>
      </c>
      <c r="B9" s="10">
        <f>+SUM(B10:B18)</f>
        <v>161572999.99998829</v>
      </c>
      <c r="C9" s="10">
        <f>feb!E9</f>
        <v>26311781.360000003</v>
      </c>
      <c r="D9" s="10">
        <f t="shared" ref="D9:F9" si="1">+SUM(D10:D18)</f>
        <v>14908512.910000002</v>
      </c>
      <c r="E9" s="10">
        <f t="shared" si="1"/>
        <v>41220294.270000003</v>
      </c>
      <c r="F9" s="10">
        <f t="shared" si="1"/>
        <v>120352705.72998831</v>
      </c>
    </row>
    <row r="10" spans="1:6" x14ac:dyDescent="0.25">
      <c r="A10" s="12" t="s">
        <v>10</v>
      </c>
      <c r="B10" s="31">
        <v>3193924.4999999995</v>
      </c>
      <c r="C10" s="14">
        <f>feb!E10</f>
        <v>491380.2</v>
      </c>
      <c r="D10" s="15">
        <v>249165.4</v>
      </c>
      <c r="E10" s="15">
        <f>+C10+D10</f>
        <v>740545.6</v>
      </c>
      <c r="F10" s="16">
        <f>+B10-E10</f>
        <v>2453378.8999999994</v>
      </c>
    </row>
    <row r="11" spans="1:6" x14ac:dyDescent="0.25">
      <c r="A11" s="12" t="s">
        <v>11</v>
      </c>
      <c r="B11" s="31">
        <v>20521439.249999996</v>
      </c>
      <c r="C11" s="14">
        <f>feb!E11</f>
        <v>3190503.17</v>
      </c>
      <c r="D11" s="15">
        <v>1855303.03</v>
      </c>
      <c r="E11" s="15">
        <f t="shared" ref="E11:E18" si="2">+C11+D11</f>
        <v>5045806.2</v>
      </c>
      <c r="F11" s="16">
        <f t="shared" ref="F11:F18" si="3">+B11-E11</f>
        <v>15475633.049999997</v>
      </c>
    </row>
    <row r="12" spans="1:6" x14ac:dyDescent="0.25">
      <c r="A12" s="12" t="s">
        <v>12</v>
      </c>
      <c r="B12" s="31">
        <v>3604632.7199999997</v>
      </c>
      <c r="C12" s="14">
        <f>feb!E12</f>
        <v>514229.04</v>
      </c>
      <c r="D12" s="15">
        <v>294736.53000000003</v>
      </c>
      <c r="E12" s="15">
        <f t="shared" si="2"/>
        <v>808965.57000000007</v>
      </c>
      <c r="F12" s="16">
        <f t="shared" si="3"/>
        <v>2795667.1499999994</v>
      </c>
    </row>
    <row r="13" spans="1:6" x14ac:dyDescent="0.25">
      <c r="A13" s="12" t="s">
        <v>13</v>
      </c>
      <c r="B13" s="31">
        <v>85858656.079584002</v>
      </c>
      <c r="C13" s="14">
        <f>feb!E13</f>
        <v>17135319.280000001</v>
      </c>
      <c r="D13" s="15">
        <v>9550925.9100000001</v>
      </c>
      <c r="E13" s="15">
        <f t="shared" si="2"/>
        <v>26686245.190000001</v>
      </c>
      <c r="F13" s="16">
        <f t="shared" si="3"/>
        <v>59172410.889584005</v>
      </c>
    </row>
    <row r="14" spans="1:6" x14ac:dyDescent="0.25">
      <c r="A14" s="12" t="s">
        <v>14</v>
      </c>
      <c r="B14" s="31">
        <v>25350158.710404318</v>
      </c>
      <c r="C14" s="14">
        <f>feb!E14</f>
        <v>3909970.52</v>
      </c>
      <c r="D14" s="15">
        <v>2246061.2200000002</v>
      </c>
      <c r="E14" s="15">
        <f t="shared" si="2"/>
        <v>6156031.7400000002</v>
      </c>
      <c r="F14" s="16">
        <f t="shared" si="3"/>
        <v>19194126.970404319</v>
      </c>
    </row>
    <row r="15" spans="1:6" x14ac:dyDescent="0.25">
      <c r="A15" s="12" t="s">
        <v>15</v>
      </c>
      <c r="B15" s="31">
        <v>3289000</v>
      </c>
      <c r="C15" s="14">
        <f>feb!E15</f>
        <v>516667.35</v>
      </c>
      <c r="D15" s="15">
        <v>302939.38</v>
      </c>
      <c r="E15" s="15">
        <f t="shared" si="2"/>
        <v>819606.73</v>
      </c>
      <c r="F15" s="16">
        <f t="shared" si="3"/>
        <v>2469393.27</v>
      </c>
    </row>
    <row r="16" spans="1:6" x14ac:dyDescent="0.25">
      <c r="A16" s="12" t="s">
        <v>16</v>
      </c>
      <c r="B16" s="31">
        <v>1442699.7</v>
      </c>
      <c r="C16" s="14">
        <f>feb!E16</f>
        <v>301953.8</v>
      </c>
      <c r="D16" s="15">
        <v>157623.44</v>
      </c>
      <c r="E16" s="15">
        <f t="shared" si="2"/>
        <v>459577.24</v>
      </c>
      <c r="F16" s="16">
        <f t="shared" si="3"/>
        <v>983122.46</v>
      </c>
    </row>
    <row r="17" spans="1:6" x14ac:dyDescent="0.25">
      <c r="A17" s="12" t="s">
        <v>17</v>
      </c>
      <c r="B17" s="31">
        <f>14326051+438.04</f>
        <v>14326489.039999999</v>
      </c>
      <c r="C17" s="14">
        <f>feb!E17</f>
        <v>0</v>
      </c>
      <c r="D17" s="15"/>
      <c r="E17" s="15">
        <f t="shared" si="2"/>
        <v>0</v>
      </c>
      <c r="F17" s="16">
        <f t="shared" si="3"/>
        <v>14326489.039999999</v>
      </c>
    </row>
    <row r="18" spans="1:6" x14ac:dyDescent="0.25">
      <c r="A18" s="12" t="s">
        <v>18</v>
      </c>
      <c r="B18" s="31">
        <v>3986000</v>
      </c>
      <c r="C18" s="14">
        <f>feb!E18</f>
        <v>251758</v>
      </c>
      <c r="D18" s="15">
        <v>251758</v>
      </c>
      <c r="E18" s="15">
        <f t="shared" si="2"/>
        <v>503516</v>
      </c>
      <c r="F18" s="16">
        <f t="shared" si="3"/>
        <v>3482484</v>
      </c>
    </row>
    <row r="19" spans="1:6" x14ac:dyDescent="0.25">
      <c r="A19" s="9" t="s">
        <v>19</v>
      </c>
      <c r="B19" s="10">
        <f>+SUM(B20:B42)</f>
        <v>16601000</v>
      </c>
      <c r="C19" s="10">
        <f>feb!E19</f>
        <v>1209458.1599999999</v>
      </c>
      <c r="D19" s="10">
        <f t="shared" ref="D19:F19" si="4">+SUM(D20:D42)</f>
        <v>1577191.27</v>
      </c>
      <c r="E19" s="10">
        <f t="shared" si="4"/>
        <v>2786649.43</v>
      </c>
      <c r="F19" s="10">
        <f t="shared" si="4"/>
        <v>13814350.57</v>
      </c>
    </row>
    <row r="20" spans="1:6" x14ac:dyDescent="0.25">
      <c r="A20" s="17" t="s">
        <v>20</v>
      </c>
      <c r="B20" s="16">
        <v>186000</v>
      </c>
      <c r="C20" s="14">
        <f>feb!E20</f>
        <v>10007.799999999999</v>
      </c>
      <c r="D20" s="15">
        <v>24028.75</v>
      </c>
      <c r="E20" s="15">
        <f t="shared" ref="E20:E42" si="5">+C20+D20</f>
        <v>34036.550000000003</v>
      </c>
      <c r="F20" s="16">
        <f t="shared" ref="F20:F42" si="6">+B20-E20</f>
        <v>151963.45000000001</v>
      </c>
    </row>
    <row r="21" spans="1:6" x14ac:dyDescent="0.25">
      <c r="A21" s="17" t="s">
        <v>21</v>
      </c>
      <c r="B21" s="16">
        <v>1940000</v>
      </c>
      <c r="C21" s="14">
        <f>feb!E21</f>
        <v>363270.95999999996</v>
      </c>
      <c r="D21" s="15">
        <v>339562.33</v>
      </c>
      <c r="E21" s="15">
        <f t="shared" si="5"/>
        <v>702833.29</v>
      </c>
      <c r="F21" s="16">
        <f t="shared" si="6"/>
        <v>1237166.71</v>
      </c>
    </row>
    <row r="22" spans="1:6" x14ac:dyDescent="0.25">
      <c r="A22" s="17" t="s">
        <v>22</v>
      </c>
      <c r="B22" s="16">
        <v>682000</v>
      </c>
      <c r="C22" s="14">
        <f>feb!E22</f>
        <v>2830</v>
      </c>
      <c r="D22" s="15">
        <v>21245.5</v>
      </c>
      <c r="E22" s="15">
        <f t="shared" si="5"/>
        <v>24075.5</v>
      </c>
      <c r="F22" s="16">
        <f t="shared" si="6"/>
        <v>657924.5</v>
      </c>
    </row>
    <row r="23" spans="1:6" x14ac:dyDescent="0.25">
      <c r="A23" s="17" t="s">
        <v>23</v>
      </c>
      <c r="B23" s="16">
        <v>3166000</v>
      </c>
      <c r="C23" s="14">
        <f>feb!E23</f>
        <v>384200.7</v>
      </c>
      <c r="D23" s="15">
        <v>417291.12</v>
      </c>
      <c r="E23" s="15">
        <f t="shared" si="5"/>
        <v>801491.82000000007</v>
      </c>
      <c r="F23" s="16">
        <f t="shared" si="6"/>
        <v>2364508.1799999997</v>
      </c>
    </row>
    <row r="24" spans="1:6" x14ac:dyDescent="0.25">
      <c r="A24" s="17" t="s">
        <v>24</v>
      </c>
      <c r="B24" s="16">
        <v>156000</v>
      </c>
      <c r="C24" s="14">
        <f>feb!E24</f>
        <v>0</v>
      </c>
      <c r="D24" s="15"/>
      <c r="E24" s="15">
        <f t="shared" si="5"/>
        <v>0</v>
      </c>
      <c r="F24" s="16">
        <f t="shared" si="6"/>
        <v>156000</v>
      </c>
    </row>
    <row r="25" spans="1:6" x14ac:dyDescent="0.25">
      <c r="A25" s="17" t="s">
        <v>25</v>
      </c>
      <c r="B25" s="16">
        <v>900000</v>
      </c>
      <c r="C25" s="14">
        <f>feb!E25</f>
        <v>11095</v>
      </c>
      <c r="D25" s="15">
        <v>156418.79999999999</v>
      </c>
      <c r="E25" s="15">
        <f t="shared" si="5"/>
        <v>167513.79999999999</v>
      </c>
      <c r="F25" s="16">
        <f t="shared" si="6"/>
        <v>732486.2</v>
      </c>
    </row>
    <row r="26" spans="1:6" x14ac:dyDescent="0.25">
      <c r="A26" s="17" t="s">
        <v>26</v>
      </c>
      <c r="B26" s="16">
        <v>660000</v>
      </c>
      <c r="C26" s="14">
        <f>feb!E26</f>
        <v>7500</v>
      </c>
      <c r="D26" s="15">
        <v>40165</v>
      </c>
      <c r="E26" s="15">
        <f t="shared" si="5"/>
        <v>47665</v>
      </c>
      <c r="F26" s="16">
        <f t="shared" si="6"/>
        <v>612335</v>
      </c>
    </row>
    <row r="27" spans="1:6" x14ac:dyDescent="0.25">
      <c r="A27" s="17" t="s">
        <v>27</v>
      </c>
      <c r="B27" s="16">
        <v>3000000</v>
      </c>
      <c r="C27" s="14">
        <f>feb!E27</f>
        <v>254003.8</v>
      </c>
      <c r="D27" s="15">
        <v>283603.08</v>
      </c>
      <c r="E27" s="15">
        <f t="shared" si="5"/>
        <v>537606.88</v>
      </c>
      <c r="F27" s="16">
        <f t="shared" si="6"/>
        <v>2462393.12</v>
      </c>
    </row>
    <row r="28" spans="1:6" x14ac:dyDescent="0.25">
      <c r="A28" s="17" t="s">
        <v>28</v>
      </c>
      <c r="B28" s="16">
        <v>600000</v>
      </c>
      <c r="C28" s="14">
        <f>feb!E28</f>
        <v>25285</v>
      </c>
      <c r="D28" s="15">
        <v>87694</v>
      </c>
      <c r="E28" s="15">
        <f t="shared" si="5"/>
        <v>112979</v>
      </c>
      <c r="F28" s="16">
        <f t="shared" si="6"/>
        <v>487021</v>
      </c>
    </row>
    <row r="29" spans="1:6" x14ac:dyDescent="0.25">
      <c r="A29" s="17" t="s">
        <v>29</v>
      </c>
      <c r="B29" s="16">
        <v>200000</v>
      </c>
      <c r="C29" s="14">
        <f>feb!E29</f>
        <v>5200</v>
      </c>
      <c r="D29" s="15">
        <v>31082.69</v>
      </c>
      <c r="E29" s="15">
        <f t="shared" si="5"/>
        <v>36282.69</v>
      </c>
      <c r="F29" s="16">
        <f t="shared" si="6"/>
        <v>163717.31</v>
      </c>
    </row>
    <row r="30" spans="1:6" x14ac:dyDescent="0.25">
      <c r="A30" s="17" t="s">
        <v>30</v>
      </c>
      <c r="B30" s="16">
        <v>8000</v>
      </c>
      <c r="C30" s="14">
        <f>feb!E30</f>
        <v>0</v>
      </c>
      <c r="D30" s="15"/>
      <c r="E30" s="15">
        <f t="shared" si="5"/>
        <v>0</v>
      </c>
      <c r="F30" s="16">
        <f t="shared" si="6"/>
        <v>8000</v>
      </c>
    </row>
    <row r="31" spans="1:6" x14ac:dyDescent="0.25">
      <c r="A31" s="17" t="s">
        <v>32</v>
      </c>
      <c r="B31" s="16">
        <v>100000</v>
      </c>
      <c r="C31" s="14">
        <f>feb!E31</f>
        <v>11874.9</v>
      </c>
      <c r="D31" s="15">
        <v>11902</v>
      </c>
      <c r="E31" s="15">
        <f t="shared" si="5"/>
        <v>23776.9</v>
      </c>
      <c r="F31" s="16">
        <f t="shared" si="6"/>
        <v>76223.100000000006</v>
      </c>
    </row>
    <row r="32" spans="1:6" x14ac:dyDescent="0.25">
      <c r="A32" s="17" t="s">
        <v>33</v>
      </c>
      <c r="B32" s="16">
        <v>10000</v>
      </c>
      <c r="C32" s="14">
        <f>feb!E32</f>
        <v>0</v>
      </c>
      <c r="D32" s="15"/>
      <c r="E32" s="15">
        <f t="shared" si="5"/>
        <v>0</v>
      </c>
      <c r="F32" s="16">
        <f t="shared" si="6"/>
        <v>10000</v>
      </c>
    </row>
    <row r="33" spans="1:6" x14ac:dyDescent="0.25">
      <c r="A33" s="17" t="s">
        <v>34</v>
      </c>
      <c r="B33" s="16">
        <v>100000</v>
      </c>
      <c r="C33" s="14">
        <f>feb!E33</f>
        <v>9120</v>
      </c>
      <c r="D33" s="15"/>
      <c r="E33" s="15">
        <f t="shared" si="5"/>
        <v>9120</v>
      </c>
      <c r="F33" s="16">
        <f t="shared" si="6"/>
        <v>90880</v>
      </c>
    </row>
    <row r="34" spans="1:6" x14ac:dyDescent="0.25">
      <c r="A34" s="17" t="s">
        <v>35</v>
      </c>
      <c r="B34" s="16">
        <v>200000</v>
      </c>
      <c r="C34" s="14">
        <f>feb!E34</f>
        <v>0</v>
      </c>
      <c r="D34" s="15"/>
      <c r="E34" s="15">
        <f t="shared" si="5"/>
        <v>0</v>
      </c>
      <c r="F34" s="16">
        <f t="shared" si="6"/>
        <v>200000</v>
      </c>
    </row>
    <row r="35" spans="1:6" x14ac:dyDescent="0.25">
      <c r="A35" s="17" t="s">
        <v>36</v>
      </c>
      <c r="B35" s="16">
        <v>1300000</v>
      </c>
      <c r="C35" s="14">
        <f>feb!E35</f>
        <v>124100</v>
      </c>
      <c r="D35" s="15">
        <v>133300</v>
      </c>
      <c r="E35" s="15">
        <f t="shared" si="5"/>
        <v>257400</v>
      </c>
      <c r="F35" s="16">
        <f t="shared" si="6"/>
        <v>1042600</v>
      </c>
    </row>
    <row r="36" spans="1:6" x14ac:dyDescent="0.25">
      <c r="A36" s="17" t="s">
        <v>37</v>
      </c>
      <c r="B36" s="16">
        <v>100000</v>
      </c>
      <c r="C36" s="14">
        <f>feb!E36</f>
        <v>0</v>
      </c>
      <c r="D36" s="15"/>
      <c r="E36" s="15">
        <f t="shared" si="5"/>
        <v>0</v>
      </c>
      <c r="F36" s="16">
        <f t="shared" si="6"/>
        <v>100000</v>
      </c>
    </row>
    <row r="37" spans="1:6" x14ac:dyDescent="0.25">
      <c r="A37" s="17" t="s">
        <v>38</v>
      </c>
      <c r="B37" s="16">
        <v>150000</v>
      </c>
      <c r="C37" s="14">
        <f>feb!E37</f>
        <v>970</v>
      </c>
      <c r="D37" s="15">
        <v>370</v>
      </c>
      <c r="E37" s="15">
        <f t="shared" si="5"/>
        <v>1340</v>
      </c>
      <c r="F37" s="16">
        <f t="shared" si="6"/>
        <v>148660</v>
      </c>
    </row>
    <row r="38" spans="1:6" x14ac:dyDescent="0.25">
      <c r="A38" s="17" t="s">
        <v>39</v>
      </c>
      <c r="B38" s="16">
        <v>100000</v>
      </c>
      <c r="C38" s="14">
        <f>feb!E38</f>
        <v>0</v>
      </c>
      <c r="D38" s="15"/>
      <c r="E38" s="15">
        <f t="shared" si="5"/>
        <v>0</v>
      </c>
      <c r="F38" s="16">
        <f t="shared" si="6"/>
        <v>100000</v>
      </c>
    </row>
    <row r="39" spans="1:6" x14ac:dyDescent="0.25">
      <c r="A39" s="12" t="s">
        <v>40</v>
      </c>
      <c r="B39" s="16">
        <v>50000</v>
      </c>
      <c r="C39" s="14">
        <f>feb!E39</f>
        <v>0</v>
      </c>
      <c r="D39" s="15"/>
      <c r="E39" s="15">
        <f t="shared" si="5"/>
        <v>0</v>
      </c>
      <c r="F39" s="16">
        <f t="shared" si="6"/>
        <v>50000</v>
      </c>
    </row>
    <row r="40" spans="1:6" x14ac:dyDescent="0.25">
      <c r="A40" s="12" t="s">
        <v>41</v>
      </c>
      <c r="B40" s="16">
        <v>2800000</v>
      </c>
      <c r="C40" s="14">
        <f>feb!E40</f>
        <v>0</v>
      </c>
      <c r="D40" s="15"/>
      <c r="E40" s="15">
        <f t="shared" si="5"/>
        <v>0</v>
      </c>
      <c r="F40" s="16">
        <f t="shared" si="6"/>
        <v>2800000</v>
      </c>
    </row>
    <row r="41" spans="1:6" x14ac:dyDescent="0.25">
      <c r="A41" s="32" t="s">
        <v>81</v>
      </c>
      <c r="B41" s="16">
        <v>150000</v>
      </c>
      <c r="C41" s="14">
        <f>feb!E41</f>
        <v>0</v>
      </c>
      <c r="D41" s="15">
        <v>30528</v>
      </c>
      <c r="E41" s="15">
        <f t="shared" si="5"/>
        <v>30528</v>
      </c>
      <c r="F41" s="16">
        <f t="shared" si="6"/>
        <v>119472</v>
      </c>
    </row>
    <row r="42" spans="1:6" x14ac:dyDescent="0.25">
      <c r="A42" s="12" t="s">
        <v>42</v>
      </c>
      <c r="B42" s="16">
        <v>43000</v>
      </c>
      <c r="C42" s="14">
        <f>feb!E42</f>
        <v>0</v>
      </c>
      <c r="D42" s="15"/>
      <c r="E42" s="15">
        <f t="shared" si="5"/>
        <v>0</v>
      </c>
      <c r="F42" s="16">
        <f t="shared" si="6"/>
        <v>43000</v>
      </c>
    </row>
    <row r="43" spans="1:6" x14ac:dyDescent="0.25">
      <c r="A43" s="19" t="s">
        <v>43</v>
      </c>
      <c r="B43" s="20">
        <f>+SUM(B44:B51)</f>
        <v>5450000</v>
      </c>
      <c r="C43" s="20">
        <f>feb!E43</f>
        <v>397786.86</v>
      </c>
      <c r="D43" s="20">
        <f t="shared" ref="D43:F43" si="7">+SUM(D44:D51)</f>
        <v>340695.78</v>
      </c>
      <c r="E43" s="20">
        <f t="shared" si="7"/>
        <v>738482.64</v>
      </c>
      <c r="F43" s="20">
        <f t="shared" si="7"/>
        <v>4711517.3599999994</v>
      </c>
    </row>
    <row r="44" spans="1:6" x14ac:dyDescent="0.25">
      <c r="A44" s="17" t="s">
        <v>44</v>
      </c>
      <c r="B44" s="16">
        <v>150000</v>
      </c>
      <c r="C44" s="14">
        <f>feb!E44</f>
        <v>0</v>
      </c>
      <c r="D44" s="15">
        <v>19850</v>
      </c>
      <c r="E44" s="15">
        <f t="shared" ref="E44:E51" si="8">+C44+D44</f>
        <v>19850</v>
      </c>
      <c r="F44" s="16">
        <f t="shared" ref="F44:F51" si="9">+B44-E44</f>
        <v>130150</v>
      </c>
    </row>
    <row r="45" spans="1:6" x14ac:dyDescent="0.25">
      <c r="A45" s="17" t="s">
        <v>45</v>
      </c>
      <c r="B45" s="16">
        <v>500000</v>
      </c>
      <c r="C45" s="14">
        <f>feb!E45</f>
        <v>14997.86</v>
      </c>
      <c r="D45" s="15">
        <v>39000</v>
      </c>
      <c r="E45" s="15">
        <f t="shared" si="8"/>
        <v>53997.86</v>
      </c>
      <c r="F45" s="16">
        <f t="shared" si="9"/>
        <v>446002.14</v>
      </c>
    </row>
    <row r="46" spans="1:6" x14ac:dyDescent="0.25">
      <c r="A46" s="17" t="s">
        <v>46</v>
      </c>
      <c r="B46" s="16">
        <v>180000</v>
      </c>
      <c r="C46" s="14">
        <f>feb!E46</f>
        <v>2091.14</v>
      </c>
      <c r="D46" s="15">
        <v>2126.2800000000002</v>
      </c>
      <c r="E46" s="15">
        <f t="shared" si="8"/>
        <v>4217.42</v>
      </c>
      <c r="F46" s="16">
        <f t="shared" si="9"/>
        <v>175782.58</v>
      </c>
    </row>
    <row r="47" spans="1:6" x14ac:dyDescent="0.25">
      <c r="A47" s="17" t="s">
        <v>47</v>
      </c>
      <c r="B47" s="16">
        <v>1420000</v>
      </c>
      <c r="C47" s="14">
        <f>feb!E47</f>
        <v>209739.77000000002</v>
      </c>
      <c r="D47" s="15">
        <v>128926.21</v>
      </c>
      <c r="E47" s="15">
        <f t="shared" si="8"/>
        <v>338665.98000000004</v>
      </c>
      <c r="F47" s="16">
        <f t="shared" si="9"/>
        <v>1081334.02</v>
      </c>
    </row>
    <row r="48" spans="1:6" x14ac:dyDescent="0.25">
      <c r="A48" s="17" t="s">
        <v>48</v>
      </c>
      <c r="B48" s="16">
        <v>900000</v>
      </c>
      <c r="C48" s="14">
        <f>feb!E48</f>
        <v>46776.09</v>
      </c>
      <c r="D48" s="15">
        <v>30067.29</v>
      </c>
      <c r="E48" s="15">
        <f t="shared" si="8"/>
        <v>76843.38</v>
      </c>
      <c r="F48" s="16">
        <f t="shared" si="9"/>
        <v>823156.62</v>
      </c>
    </row>
    <row r="49" spans="1:6" x14ac:dyDescent="0.25">
      <c r="A49" s="12" t="s">
        <v>49</v>
      </c>
      <c r="B49" s="16">
        <v>300000</v>
      </c>
      <c r="C49" s="14">
        <f>feb!E49</f>
        <v>14847</v>
      </c>
      <c r="D49" s="15">
        <v>14526</v>
      </c>
      <c r="E49" s="15">
        <f t="shared" si="8"/>
        <v>29373</v>
      </c>
      <c r="F49" s="16">
        <f t="shared" si="9"/>
        <v>270627</v>
      </c>
    </row>
    <row r="50" spans="1:6" x14ac:dyDescent="0.25">
      <c r="A50" s="12" t="s">
        <v>50</v>
      </c>
      <c r="B50" s="16">
        <v>200000</v>
      </c>
      <c r="C50" s="14">
        <f>feb!E50</f>
        <v>3000</v>
      </c>
      <c r="D50" s="15"/>
      <c r="E50" s="15">
        <f t="shared" si="8"/>
        <v>3000</v>
      </c>
      <c r="F50" s="16">
        <f t="shared" si="9"/>
        <v>197000</v>
      </c>
    </row>
    <row r="51" spans="1:6" x14ac:dyDescent="0.25">
      <c r="A51" s="12" t="s">
        <v>31</v>
      </c>
      <c r="B51" s="16">
        <v>1800000</v>
      </c>
      <c r="C51" s="14">
        <f>feb!E51</f>
        <v>106335</v>
      </c>
      <c r="D51" s="15">
        <v>106200</v>
      </c>
      <c r="E51" s="15">
        <f t="shared" si="8"/>
        <v>212535</v>
      </c>
      <c r="F51" s="16">
        <f t="shared" si="9"/>
        <v>1587465</v>
      </c>
    </row>
    <row r="52" spans="1:6" x14ac:dyDescent="0.25">
      <c r="A52" s="9" t="s">
        <v>51</v>
      </c>
      <c r="B52" s="10">
        <f>+B53</f>
        <v>0</v>
      </c>
      <c r="C52" s="10">
        <f>feb!E52</f>
        <v>0</v>
      </c>
      <c r="D52" s="10">
        <f t="shared" ref="D52:F52" si="10">+D53</f>
        <v>0</v>
      </c>
      <c r="E52" s="10">
        <f t="shared" si="10"/>
        <v>0</v>
      </c>
      <c r="F52" s="10">
        <f t="shared" si="10"/>
        <v>0</v>
      </c>
    </row>
    <row r="53" spans="1:6" x14ac:dyDescent="0.25">
      <c r="A53" s="12" t="s">
        <v>51</v>
      </c>
      <c r="B53" s="15">
        <v>0</v>
      </c>
      <c r="C53" s="14">
        <f>feb!E53</f>
        <v>0</v>
      </c>
      <c r="D53" s="15"/>
      <c r="E53" s="15">
        <f t="shared" ref="E53" si="11">+C53+D53</f>
        <v>0</v>
      </c>
      <c r="F53" s="16">
        <f t="shared" ref="F53" si="12">+B53-E53</f>
        <v>0</v>
      </c>
    </row>
    <row r="54" spans="1:6" x14ac:dyDescent="0.25">
      <c r="A54" s="9" t="s">
        <v>52</v>
      </c>
      <c r="B54" s="10">
        <f>+SUM(B55:B66)</f>
        <v>8342000</v>
      </c>
      <c r="C54" s="10">
        <f>feb!E54</f>
        <v>546630</v>
      </c>
      <c r="D54" s="10">
        <f t="shared" ref="D54:F54" si="13">+SUM(D55:D66)</f>
        <v>316700.83</v>
      </c>
      <c r="E54" s="10">
        <f t="shared" si="13"/>
        <v>863330.83</v>
      </c>
      <c r="F54" s="10">
        <f t="shared" si="13"/>
        <v>7478669.1699999999</v>
      </c>
    </row>
    <row r="55" spans="1:6" x14ac:dyDescent="0.25">
      <c r="A55" s="12" t="s">
        <v>53</v>
      </c>
      <c r="B55" s="15">
        <v>150000</v>
      </c>
      <c r="C55" s="14">
        <f>feb!E55</f>
        <v>0</v>
      </c>
      <c r="D55" s="15"/>
      <c r="E55" s="15">
        <f t="shared" ref="E55:E66" si="14">+C55+D55</f>
        <v>0</v>
      </c>
      <c r="F55" s="16">
        <f t="shared" ref="F55:F66" si="15">+B55-E55</f>
        <v>150000</v>
      </c>
    </row>
    <row r="56" spans="1:6" x14ac:dyDescent="0.25">
      <c r="A56" s="12" t="s">
        <v>54</v>
      </c>
      <c r="B56" s="15">
        <v>500000</v>
      </c>
      <c r="C56" s="14">
        <f>feb!E56</f>
        <v>32000</v>
      </c>
      <c r="D56" s="15">
        <v>58000</v>
      </c>
      <c r="E56" s="15">
        <f t="shared" si="14"/>
        <v>90000</v>
      </c>
      <c r="F56" s="16">
        <f t="shared" si="15"/>
        <v>410000</v>
      </c>
    </row>
    <row r="57" spans="1:6" x14ac:dyDescent="0.25">
      <c r="A57" s="12" t="s">
        <v>55</v>
      </c>
      <c r="B57" s="15">
        <v>2014000</v>
      </c>
      <c r="C57" s="14">
        <f>feb!E57</f>
        <v>319400</v>
      </c>
      <c r="D57" s="15">
        <v>195007.25</v>
      </c>
      <c r="E57" s="15">
        <f t="shared" si="14"/>
        <v>514407.25</v>
      </c>
      <c r="F57" s="16">
        <f t="shared" si="15"/>
        <v>1499592.75</v>
      </c>
    </row>
    <row r="58" spans="1:6" x14ac:dyDescent="0.25">
      <c r="A58" s="12" t="s">
        <v>56</v>
      </c>
      <c r="B58" s="15">
        <v>300000</v>
      </c>
      <c r="C58" s="14">
        <f>feb!E58</f>
        <v>0</v>
      </c>
      <c r="D58" s="15"/>
      <c r="E58" s="15">
        <f t="shared" si="14"/>
        <v>0</v>
      </c>
      <c r="F58" s="16">
        <f t="shared" si="15"/>
        <v>300000</v>
      </c>
    </row>
    <row r="59" spans="1:6" x14ac:dyDescent="0.25">
      <c r="A59" s="12" t="s">
        <v>57</v>
      </c>
      <c r="B59" s="13">
        <v>150000</v>
      </c>
      <c r="C59" s="14">
        <f>feb!E59</f>
        <v>0</v>
      </c>
      <c r="D59" s="15">
        <v>2636</v>
      </c>
      <c r="E59" s="15">
        <f t="shared" si="14"/>
        <v>2636</v>
      </c>
      <c r="F59" s="16">
        <f t="shared" si="15"/>
        <v>147364</v>
      </c>
    </row>
    <row r="60" spans="1:6" x14ac:dyDescent="0.25">
      <c r="A60" s="12" t="s">
        <v>58</v>
      </c>
      <c r="B60" s="15">
        <v>90000</v>
      </c>
      <c r="C60" s="14">
        <f>feb!E60</f>
        <v>7270</v>
      </c>
      <c r="D60" s="15">
        <v>7457.58</v>
      </c>
      <c r="E60" s="15">
        <f t="shared" si="14"/>
        <v>14727.58</v>
      </c>
      <c r="F60" s="16">
        <f t="shared" si="15"/>
        <v>75272.42</v>
      </c>
    </row>
    <row r="61" spans="1:6" x14ac:dyDescent="0.25">
      <c r="A61" s="12" t="s">
        <v>59</v>
      </c>
      <c r="B61" s="13">
        <v>300000</v>
      </c>
      <c r="C61" s="14">
        <f>feb!E61</f>
        <v>0</v>
      </c>
      <c r="D61" s="15"/>
      <c r="E61" s="15">
        <f t="shared" si="14"/>
        <v>0</v>
      </c>
      <c r="F61" s="16">
        <f t="shared" si="15"/>
        <v>300000</v>
      </c>
    </row>
    <row r="62" spans="1:6" x14ac:dyDescent="0.25">
      <c r="A62" s="12" t="s">
        <v>60</v>
      </c>
      <c r="B62" s="13">
        <v>2000000</v>
      </c>
      <c r="C62" s="14">
        <f>feb!E62</f>
        <v>30560</v>
      </c>
      <c r="D62" s="15">
        <v>7000</v>
      </c>
      <c r="E62" s="15">
        <f t="shared" si="14"/>
        <v>37560</v>
      </c>
      <c r="F62" s="16">
        <f t="shared" si="15"/>
        <v>1962440</v>
      </c>
    </row>
    <row r="63" spans="1:6" x14ac:dyDescent="0.25">
      <c r="A63" s="12" t="s">
        <v>61</v>
      </c>
      <c r="B63" s="13">
        <v>1000000</v>
      </c>
      <c r="C63" s="14">
        <f>feb!E63</f>
        <v>0</v>
      </c>
      <c r="D63" s="15"/>
      <c r="E63" s="15">
        <f t="shared" si="14"/>
        <v>0</v>
      </c>
      <c r="F63" s="16">
        <f t="shared" si="15"/>
        <v>1000000</v>
      </c>
    </row>
    <row r="64" spans="1:6" x14ac:dyDescent="0.25">
      <c r="A64" s="21" t="s">
        <v>62</v>
      </c>
      <c r="B64" s="13">
        <v>486000</v>
      </c>
      <c r="C64" s="14">
        <f>feb!E64</f>
        <v>53000</v>
      </c>
      <c r="D64" s="15">
        <v>25000</v>
      </c>
      <c r="E64" s="15">
        <f t="shared" si="14"/>
        <v>78000</v>
      </c>
      <c r="F64" s="16">
        <f t="shared" si="15"/>
        <v>408000</v>
      </c>
    </row>
    <row r="65" spans="1:6" x14ac:dyDescent="0.25">
      <c r="A65" s="21" t="s">
        <v>82</v>
      </c>
      <c r="B65" s="13">
        <v>352000</v>
      </c>
      <c r="C65" s="14">
        <f>feb!E65</f>
        <v>0</v>
      </c>
      <c r="D65" s="15">
        <v>9000</v>
      </c>
      <c r="E65" s="15">
        <f t="shared" si="14"/>
        <v>9000</v>
      </c>
      <c r="F65" s="16">
        <f t="shared" si="15"/>
        <v>343000</v>
      </c>
    </row>
    <row r="66" spans="1:6" x14ac:dyDescent="0.25">
      <c r="A66" s="21" t="s">
        <v>83</v>
      </c>
      <c r="B66" s="13">
        <v>1000000</v>
      </c>
      <c r="C66" s="14">
        <f>feb!E66</f>
        <v>104400</v>
      </c>
      <c r="D66" s="15">
        <v>12600</v>
      </c>
      <c r="E66" s="15">
        <f t="shared" si="14"/>
        <v>117000</v>
      </c>
      <c r="F66" s="16">
        <f t="shared" si="15"/>
        <v>883000</v>
      </c>
    </row>
    <row r="67" spans="1:6" x14ac:dyDescent="0.25">
      <c r="A67" s="21"/>
      <c r="B67" s="18"/>
      <c r="C67" s="14"/>
      <c r="D67" s="15"/>
      <c r="E67" s="15"/>
      <c r="F67" s="16"/>
    </row>
    <row r="68" spans="1:6" x14ac:dyDescent="0.25">
      <c r="A68" s="9" t="s">
        <v>63</v>
      </c>
      <c r="B68" s="10">
        <f>+B69</f>
        <v>26900265</v>
      </c>
      <c r="C68" s="10">
        <f>feb!E68</f>
        <v>3170845.33</v>
      </c>
      <c r="D68" s="10">
        <f t="shared" ref="D68:F68" si="16">+D69</f>
        <v>3538801.2499999995</v>
      </c>
      <c r="E68" s="10">
        <f t="shared" si="16"/>
        <v>6709646.5800000001</v>
      </c>
      <c r="F68" s="10">
        <f t="shared" si="16"/>
        <v>20190618.419999998</v>
      </c>
    </row>
    <row r="69" spans="1:6" x14ac:dyDescent="0.25">
      <c r="A69" s="9" t="s">
        <v>64</v>
      </c>
      <c r="B69" s="10">
        <f>+B70+B78</f>
        <v>26900265</v>
      </c>
      <c r="C69" s="10">
        <f>feb!E69</f>
        <v>3170845.33</v>
      </c>
      <c r="D69" s="10">
        <f t="shared" ref="D69:F69" si="17">+D70+D78</f>
        <v>3538801.2499999995</v>
      </c>
      <c r="E69" s="10">
        <f t="shared" si="17"/>
        <v>6709646.5800000001</v>
      </c>
      <c r="F69" s="10">
        <f t="shared" si="17"/>
        <v>20190618.419999998</v>
      </c>
    </row>
    <row r="70" spans="1:6" x14ac:dyDescent="0.25">
      <c r="A70" s="9" t="s">
        <v>65</v>
      </c>
      <c r="B70" s="10">
        <f>+SUM(B71:B77)</f>
        <v>2900000</v>
      </c>
      <c r="C70" s="10">
        <f>feb!E70</f>
        <v>42490</v>
      </c>
      <c r="D70" s="10">
        <f t="shared" ref="D70:F70" si="18">+SUM(D71:D77)</f>
        <v>361328.83999999997</v>
      </c>
      <c r="E70" s="10">
        <f t="shared" si="18"/>
        <v>403818.83999999997</v>
      </c>
      <c r="F70" s="10">
        <f t="shared" si="18"/>
        <v>2496181.16</v>
      </c>
    </row>
    <row r="71" spans="1:6" x14ac:dyDescent="0.25">
      <c r="A71" s="12" t="s">
        <v>66</v>
      </c>
      <c r="B71" s="13">
        <v>1000000</v>
      </c>
      <c r="C71" s="14">
        <f>feb!E71</f>
        <v>42490</v>
      </c>
      <c r="D71" s="15">
        <v>75633.84</v>
      </c>
      <c r="E71" s="15">
        <f t="shared" ref="E71:E77" si="19">+C71+D71</f>
        <v>118123.84</v>
      </c>
      <c r="F71" s="16">
        <f t="shared" ref="F71:F77" si="20">+B71-E71</f>
        <v>881876.16</v>
      </c>
    </row>
    <row r="72" spans="1:6" x14ac:dyDescent="0.25">
      <c r="A72" s="12" t="s">
        <v>67</v>
      </c>
      <c r="B72" s="13">
        <v>500000</v>
      </c>
      <c r="C72" s="14">
        <f>feb!E72</f>
        <v>0</v>
      </c>
      <c r="D72" s="15"/>
      <c r="E72" s="15">
        <f t="shared" si="19"/>
        <v>0</v>
      </c>
      <c r="F72" s="16">
        <f t="shared" si="20"/>
        <v>500000</v>
      </c>
    </row>
    <row r="73" spans="1:6" x14ac:dyDescent="0.25">
      <c r="A73" s="12" t="s">
        <v>68</v>
      </c>
      <c r="B73" s="13">
        <v>1000000</v>
      </c>
      <c r="C73" s="14">
        <f>feb!E73</f>
        <v>0</v>
      </c>
      <c r="D73" s="15">
        <v>285695</v>
      </c>
      <c r="E73" s="15">
        <f t="shared" si="19"/>
        <v>285695</v>
      </c>
      <c r="F73" s="16">
        <f t="shared" si="20"/>
        <v>714305</v>
      </c>
    </row>
    <row r="74" spans="1:6" x14ac:dyDescent="0.25">
      <c r="A74" s="12" t="s">
        <v>69</v>
      </c>
      <c r="B74" s="13">
        <v>350000</v>
      </c>
      <c r="C74" s="14">
        <f>feb!E74</f>
        <v>0</v>
      </c>
      <c r="D74" s="15"/>
      <c r="E74" s="15">
        <f t="shared" si="19"/>
        <v>0</v>
      </c>
      <c r="F74" s="16">
        <f t="shared" si="20"/>
        <v>350000</v>
      </c>
    </row>
    <row r="75" spans="1:6" x14ac:dyDescent="0.25">
      <c r="A75" s="17" t="s">
        <v>70</v>
      </c>
      <c r="B75" s="13">
        <v>50000</v>
      </c>
      <c r="C75" s="14">
        <f>feb!E75</f>
        <v>0</v>
      </c>
      <c r="D75" s="15"/>
      <c r="E75" s="15">
        <f t="shared" si="19"/>
        <v>0</v>
      </c>
      <c r="F75" s="16">
        <f t="shared" si="20"/>
        <v>50000</v>
      </c>
    </row>
    <row r="76" spans="1:6" x14ac:dyDescent="0.25">
      <c r="A76" s="17" t="s">
        <v>71</v>
      </c>
      <c r="B76" s="15">
        <v>0</v>
      </c>
      <c r="C76" s="14">
        <f>feb!E76</f>
        <v>0</v>
      </c>
      <c r="D76" s="15"/>
      <c r="E76" s="15">
        <f t="shared" si="19"/>
        <v>0</v>
      </c>
      <c r="F76" s="16">
        <f t="shared" si="20"/>
        <v>0</v>
      </c>
    </row>
    <row r="77" spans="1:6" x14ac:dyDescent="0.25">
      <c r="A77" s="17" t="s">
        <v>72</v>
      </c>
      <c r="B77" s="15">
        <v>0</v>
      </c>
      <c r="C77" s="14">
        <f>feb!E77</f>
        <v>0</v>
      </c>
      <c r="D77" s="15"/>
      <c r="E77" s="15">
        <f t="shared" si="19"/>
        <v>0</v>
      </c>
      <c r="F77" s="16">
        <f t="shared" si="20"/>
        <v>0</v>
      </c>
    </row>
    <row r="78" spans="1:6" x14ac:dyDescent="0.25">
      <c r="A78" s="9" t="s">
        <v>73</v>
      </c>
      <c r="B78" s="10">
        <f>+SUM(B79:B94)</f>
        <v>24000265</v>
      </c>
      <c r="C78" s="10">
        <f>feb!E78</f>
        <v>3128355.33</v>
      </c>
      <c r="D78" s="10">
        <f t="shared" ref="D78:F78" si="21">+SUM(D79:D94)</f>
        <v>3177472.4099999997</v>
      </c>
      <c r="E78" s="10">
        <f t="shared" si="21"/>
        <v>6305827.7400000002</v>
      </c>
      <c r="F78" s="10">
        <f t="shared" si="21"/>
        <v>17694437.259999998</v>
      </c>
    </row>
    <row r="79" spans="1:6" x14ac:dyDescent="0.25">
      <c r="A79" s="32" t="s">
        <v>74</v>
      </c>
      <c r="B79" s="31">
        <v>272000</v>
      </c>
      <c r="C79" s="14">
        <f>feb!E79</f>
        <v>0</v>
      </c>
      <c r="D79" s="15"/>
      <c r="E79" s="15">
        <f t="shared" ref="E79:E94" si="22">+C79+D79</f>
        <v>0</v>
      </c>
      <c r="F79" s="16">
        <f t="shared" ref="F79:F94" si="23">+B79-E79</f>
        <v>272000</v>
      </c>
    </row>
    <row r="80" spans="1:6" x14ac:dyDescent="0.25">
      <c r="A80" s="32" t="s">
        <v>84</v>
      </c>
      <c r="B80" s="31">
        <v>400000</v>
      </c>
      <c r="C80" s="14">
        <f>feb!E80</f>
        <v>0</v>
      </c>
      <c r="D80" s="15"/>
      <c r="E80" s="15">
        <f t="shared" si="22"/>
        <v>0</v>
      </c>
      <c r="F80" s="16">
        <f t="shared" si="23"/>
        <v>400000</v>
      </c>
    </row>
    <row r="81" spans="1:6" x14ac:dyDescent="0.25">
      <c r="A81" s="32" t="s">
        <v>85</v>
      </c>
      <c r="B81" s="31">
        <v>113000</v>
      </c>
      <c r="C81" s="14">
        <f>feb!E81</f>
        <v>1950</v>
      </c>
      <c r="D81" s="15">
        <v>540</v>
      </c>
      <c r="E81" s="15">
        <f t="shared" si="22"/>
        <v>2490</v>
      </c>
      <c r="F81" s="16">
        <f t="shared" si="23"/>
        <v>110510</v>
      </c>
    </row>
    <row r="82" spans="1:6" x14ac:dyDescent="0.25">
      <c r="A82" s="32" t="s">
        <v>86</v>
      </c>
      <c r="B82" s="31">
        <v>300000</v>
      </c>
      <c r="C82" s="14">
        <f>feb!E82</f>
        <v>2940</v>
      </c>
      <c r="D82" s="15">
        <v>950</v>
      </c>
      <c r="E82" s="15">
        <f t="shared" si="22"/>
        <v>3890</v>
      </c>
      <c r="F82" s="16">
        <f t="shared" si="23"/>
        <v>296110</v>
      </c>
    </row>
    <row r="83" spans="1:6" x14ac:dyDescent="0.25">
      <c r="A83" s="32" t="s">
        <v>87</v>
      </c>
      <c r="B83" s="31">
        <v>1620000</v>
      </c>
      <c r="C83" s="14">
        <f>feb!E83</f>
        <v>135000</v>
      </c>
      <c r="D83" s="15">
        <v>135000</v>
      </c>
      <c r="E83" s="15">
        <f t="shared" si="22"/>
        <v>270000</v>
      </c>
      <c r="F83" s="16">
        <f t="shared" si="23"/>
        <v>1350000</v>
      </c>
    </row>
    <row r="84" spans="1:6" x14ac:dyDescent="0.25">
      <c r="A84" s="32" t="s">
        <v>88</v>
      </c>
      <c r="B84" s="31">
        <v>800000</v>
      </c>
      <c r="C84" s="14">
        <f>feb!E84</f>
        <v>0</v>
      </c>
      <c r="D84" s="15">
        <v>166806.24</v>
      </c>
      <c r="E84" s="15">
        <f t="shared" si="22"/>
        <v>166806.24</v>
      </c>
      <c r="F84" s="16">
        <f t="shared" si="23"/>
        <v>633193.76</v>
      </c>
    </row>
    <row r="85" spans="1:6" x14ac:dyDescent="0.25">
      <c r="A85" s="32" t="s">
        <v>89</v>
      </c>
      <c r="B85" s="31">
        <v>200000</v>
      </c>
      <c r="C85" s="14">
        <f>feb!E85</f>
        <v>0</v>
      </c>
      <c r="D85" s="15"/>
      <c r="E85" s="15">
        <f t="shared" si="22"/>
        <v>0</v>
      </c>
      <c r="F85" s="16">
        <f t="shared" si="23"/>
        <v>200000</v>
      </c>
    </row>
    <row r="86" spans="1:6" x14ac:dyDescent="0.25">
      <c r="A86" s="32" t="s">
        <v>90</v>
      </c>
      <c r="B86" s="31">
        <v>200000</v>
      </c>
      <c r="C86" s="14">
        <f>feb!E86</f>
        <v>0</v>
      </c>
      <c r="D86" s="15"/>
      <c r="E86" s="15">
        <f t="shared" si="22"/>
        <v>0</v>
      </c>
      <c r="F86" s="16">
        <f t="shared" si="23"/>
        <v>200000</v>
      </c>
    </row>
    <row r="87" spans="1:6" x14ac:dyDescent="0.25">
      <c r="A87" s="32" t="s">
        <v>91</v>
      </c>
      <c r="B87" s="31">
        <v>1000000</v>
      </c>
      <c r="C87" s="14">
        <f>feb!E87</f>
        <v>0</v>
      </c>
      <c r="D87" s="15"/>
      <c r="E87" s="15">
        <f t="shared" si="22"/>
        <v>0</v>
      </c>
      <c r="F87" s="16">
        <f t="shared" si="23"/>
        <v>1000000</v>
      </c>
    </row>
    <row r="88" spans="1:6" x14ac:dyDescent="0.25">
      <c r="A88" s="32" t="s">
        <v>92</v>
      </c>
      <c r="B88" s="31">
        <v>300000</v>
      </c>
      <c r="C88" s="14">
        <f>feb!E88</f>
        <v>0</v>
      </c>
      <c r="D88" s="15"/>
      <c r="E88" s="15">
        <f t="shared" si="22"/>
        <v>0</v>
      </c>
      <c r="F88" s="16">
        <f t="shared" si="23"/>
        <v>300000</v>
      </c>
    </row>
    <row r="89" spans="1:6" x14ac:dyDescent="0.25">
      <c r="A89" s="32" t="s">
        <v>93</v>
      </c>
      <c r="B89" s="31">
        <v>1000000</v>
      </c>
      <c r="C89" s="14">
        <f>feb!E89</f>
        <v>4400</v>
      </c>
      <c r="D89" s="15"/>
      <c r="E89" s="15">
        <f t="shared" si="22"/>
        <v>4400</v>
      </c>
      <c r="F89" s="16">
        <f t="shared" si="23"/>
        <v>995600</v>
      </c>
    </row>
    <row r="90" spans="1:6" x14ac:dyDescent="0.25">
      <c r="A90" s="32" t="s">
        <v>94</v>
      </c>
      <c r="B90" s="31">
        <v>200000</v>
      </c>
      <c r="C90" s="14">
        <f>feb!E90</f>
        <v>9512</v>
      </c>
      <c r="D90" s="15"/>
      <c r="E90" s="15">
        <f t="shared" si="22"/>
        <v>9512</v>
      </c>
      <c r="F90" s="16">
        <f t="shared" si="23"/>
        <v>190488</v>
      </c>
    </row>
    <row r="91" spans="1:6" x14ac:dyDescent="0.25">
      <c r="A91" s="32" t="s">
        <v>95</v>
      </c>
      <c r="B91" s="31">
        <v>1000000</v>
      </c>
      <c r="C91" s="14">
        <f>feb!E91</f>
        <v>471589.09</v>
      </c>
      <c r="D91" s="15">
        <v>30170.98</v>
      </c>
      <c r="E91" s="15">
        <f t="shared" si="22"/>
        <v>501760.07</v>
      </c>
      <c r="F91" s="16">
        <f t="shared" si="23"/>
        <v>498239.93</v>
      </c>
    </row>
    <row r="92" spans="1:6" x14ac:dyDescent="0.25">
      <c r="A92" s="32" t="s">
        <v>96</v>
      </c>
      <c r="B92" s="31">
        <v>1000000</v>
      </c>
      <c r="C92" s="14">
        <f>feb!E92</f>
        <v>4588.93</v>
      </c>
      <c r="D92" s="15"/>
      <c r="E92" s="15">
        <f t="shared" si="22"/>
        <v>4588.93</v>
      </c>
      <c r="F92" s="16">
        <f t="shared" si="23"/>
        <v>995411.07</v>
      </c>
    </row>
    <row r="93" spans="1:6" x14ac:dyDescent="0.25">
      <c r="A93" s="32" t="s">
        <v>97</v>
      </c>
      <c r="B93" s="31">
        <v>7268703</v>
      </c>
      <c r="C93" s="14">
        <f>feb!E93</f>
        <v>2180610.9</v>
      </c>
      <c r="D93" s="15">
        <v>1957334.08</v>
      </c>
      <c r="E93" s="15">
        <f t="shared" si="22"/>
        <v>4137944.98</v>
      </c>
      <c r="F93" s="16">
        <f t="shared" si="23"/>
        <v>3130758.02</v>
      </c>
    </row>
    <row r="94" spans="1:6" x14ac:dyDescent="0.25">
      <c r="A94" s="32" t="s">
        <v>98</v>
      </c>
      <c r="B94" s="31">
        <v>8326562</v>
      </c>
      <c r="C94" s="14">
        <f>feb!E94</f>
        <v>317764.40999999997</v>
      </c>
      <c r="D94" s="15">
        <v>886671.11</v>
      </c>
      <c r="E94" s="15">
        <f t="shared" si="22"/>
        <v>1204435.52</v>
      </c>
      <c r="F94" s="16">
        <f t="shared" si="23"/>
        <v>7122126.4800000004</v>
      </c>
    </row>
    <row r="95" spans="1:6" x14ac:dyDescent="0.25">
      <c r="A95" s="12"/>
      <c r="B95" s="15"/>
      <c r="C95" s="14"/>
      <c r="D95" s="15"/>
      <c r="E95" s="15"/>
      <c r="F95" s="16"/>
    </row>
    <row r="96" spans="1:6" x14ac:dyDescent="0.25">
      <c r="A96" s="9" t="s">
        <v>75</v>
      </c>
      <c r="B96" s="10">
        <f>+B8+B69</f>
        <v>218866264.99998829</v>
      </c>
      <c r="C96" s="10">
        <f>feb!E96</f>
        <v>31636501.710000001</v>
      </c>
      <c r="D96" s="10">
        <f t="shared" ref="D96:F96" si="24">+D8+D69</f>
        <v>20681902.039999999</v>
      </c>
      <c r="E96" s="10">
        <f t="shared" si="24"/>
        <v>52318403.75</v>
      </c>
      <c r="F96" s="10">
        <f t="shared" si="24"/>
        <v>166547861.24998826</v>
      </c>
    </row>
    <row r="97" spans="1:6" x14ac:dyDescent="0.25">
      <c r="A97" s="9"/>
      <c r="B97" s="15"/>
      <c r="C97" s="15"/>
      <c r="D97" s="15"/>
      <c r="E97" s="15"/>
      <c r="F97" s="15"/>
    </row>
    <row r="98" spans="1:6" x14ac:dyDescent="0.25">
      <c r="A98" s="9" t="s">
        <v>76</v>
      </c>
      <c r="B98" s="10">
        <f>+B99</f>
        <v>6700000</v>
      </c>
      <c r="C98" s="10">
        <f>feb!E98</f>
        <v>8195575.9000000004</v>
      </c>
      <c r="D98" s="10">
        <f t="shared" ref="D98:F98" si="25">+D99</f>
        <v>109588</v>
      </c>
      <c r="E98" s="10">
        <f t="shared" si="25"/>
        <v>8305163.9000000004</v>
      </c>
      <c r="F98" s="10">
        <f t="shared" si="25"/>
        <v>-1605163.9000000004</v>
      </c>
    </row>
    <row r="99" spans="1:6" ht="15.6" thickBot="1" x14ac:dyDescent="0.3">
      <c r="A99" s="22" t="s">
        <v>77</v>
      </c>
      <c r="B99" s="23">
        <v>6700000</v>
      </c>
      <c r="C99" s="24">
        <f>feb!E99</f>
        <v>8195575.9000000004</v>
      </c>
      <c r="D99" s="23">
        <v>109588</v>
      </c>
      <c r="E99" s="15">
        <f t="shared" ref="E99" si="26">+C99+D99</f>
        <v>8305163.9000000004</v>
      </c>
      <c r="F99" s="16">
        <f t="shared" ref="F99" si="27">+B99-E99</f>
        <v>-1605163.9000000004</v>
      </c>
    </row>
    <row r="100" spans="1:6" s="27" customFormat="1" ht="15.6" thickBot="1" x14ac:dyDescent="0.3">
      <c r="A100" s="25" t="s">
        <v>78</v>
      </c>
      <c r="B100" s="26">
        <f>+B96+B98</f>
        <v>225566264.99998829</v>
      </c>
      <c r="C100" s="26">
        <f>feb!E100</f>
        <v>39832077.609999999</v>
      </c>
      <c r="D100" s="26">
        <f t="shared" ref="D100:F100" si="28">+D96+D98</f>
        <v>20791490.039999999</v>
      </c>
      <c r="E100" s="26">
        <f t="shared" si="28"/>
        <v>60623567.649999999</v>
      </c>
      <c r="F100" s="26">
        <f t="shared" si="28"/>
        <v>164942697.34998825</v>
      </c>
    </row>
    <row r="101" spans="1:6" x14ac:dyDescent="0.25">
      <c r="A101" s="2"/>
      <c r="B101" s="2"/>
      <c r="C101" s="2"/>
      <c r="D101" s="2"/>
      <c r="E101" s="2"/>
      <c r="F101" s="2"/>
    </row>
    <row r="102" spans="1:6" x14ac:dyDescent="0.25">
      <c r="A102" s="28"/>
      <c r="B102" s="2"/>
      <c r="C102" s="29"/>
      <c r="D102" s="29"/>
      <c r="E102" s="29"/>
      <c r="F102" s="2"/>
    </row>
    <row r="103" spans="1:6" x14ac:dyDescent="0.25">
      <c r="A103" s="28"/>
      <c r="B103" s="2"/>
      <c r="C103" s="2"/>
      <c r="D103" s="30"/>
      <c r="E103" s="29"/>
      <c r="F103" s="2"/>
    </row>
    <row r="104" spans="1:6" x14ac:dyDescent="0.25">
      <c r="A104" s="28"/>
      <c r="B104" s="2"/>
      <c r="C104" s="2"/>
      <c r="D104" s="2"/>
      <c r="E104" s="29"/>
      <c r="F104" s="2"/>
    </row>
    <row r="105" spans="1:6" x14ac:dyDescent="0.25">
      <c r="A105" s="28"/>
      <c r="B105" s="2"/>
      <c r="C105" s="2"/>
      <c r="D105" s="29"/>
      <c r="E105" s="2"/>
      <c r="F105" s="2"/>
    </row>
    <row r="106" spans="1:6" x14ac:dyDescent="0.25">
      <c r="A106" s="2"/>
      <c r="B106" s="2"/>
      <c r="C106" s="2"/>
      <c r="D106" s="2"/>
      <c r="E106" s="2"/>
      <c r="F106" s="2"/>
    </row>
    <row r="107" spans="1:6" x14ac:dyDescent="0.25">
      <c r="A107" s="2"/>
      <c r="B107" s="2"/>
      <c r="C107" s="2"/>
      <c r="D107" s="2"/>
      <c r="E107" s="2"/>
      <c r="F107" s="2"/>
    </row>
    <row r="108" spans="1:6" x14ac:dyDescent="0.25">
      <c r="A108" s="2"/>
      <c r="B108" s="2"/>
      <c r="C108" s="2"/>
      <c r="D108" s="2"/>
      <c r="E108" s="2"/>
      <c r="F108" s="2"/>
    </row>
    <row r="109" spans="1:6" x14ac:dyDescent="0.25">
      <c r="A109" s="2"/>
      <c r="B109" s="2"/>
      <c r="C109" s="2"/>
      <c r="D109" s="2"/>
      <c r="E109" s="2"/>
      <c r="F109" s="2"/>
    </row>
    <row r="110" spans="1:6" x14ac:dyDescent="0.25">
      <c r="A110" s="2"/>
      <c r="B110" s="2"/>
      <c r="C110" s="2"/>
      <c r="D110" s="2"/>
      <c r="E110" s="2"/>
      <c r="F110" s="2"/>
    </row>
    <row r="111" spans="1:6" x14ac:dyDescent="0.25">
      <c r="A111" s="2"/>
      <c r="B111" s="2"/>
      <c r="C111" s="2"/>
      <c r="D111" s="2"/>
      <c r="E111" s="2"/>
      <c r="F111" s="2"/>
    </row>
    <row r="112" spans="1:6" x14ac:dyDescent="0.25">
      <c r="A112" s="2"/>
      <c r="B112" s="2"/>
      <c r="C112" s="2"/>
      <c r="D112" s="2"/>
      <c r="E112" s="2"/>
      <c r="F112" s="2"/>
    </row>
    <row r="113" spans="1:6" x14ac:dyDescent="0.25">
      <c r="A113" s="2"/>
      <c r="B113" s="2"/>
      <c r="C113" s="2"/>
      <c r="D113" s="2"/>
      <c r="E113" s="2"/>
      <c r="F113" s="2"/>
    </row>
    <row r="114" spans="1:6" x14ac:dyDescent="0.25">
      <c r="A114" s="2"/>
      <c r="B114" s="2"/>
      <c r="C114" s="2"/>
      <c r="D114" s="2"/>
      <c r="E114" s="2"/>
      <c r="F114" s="2"/>
    </row>
    <row r="115" spans="1:6" x14ac:dyDescent="0.25">
      <c r="A115" s="2"/>
      <c r="B115" s="2"/>
      <c r="C115" s="2"/>
      <c r="D115" s="2"/>
      <c r="E115" s="2"/>
      <c r="F115" s="2"/>
    </row>
    <row r="116" spans="1:6" x14ac:dyDescent="0.25">
      <c r="A116" s="2"/>
      <c r="B116" s="2"/>
      <c r="C116" s="2"/>
      <c r="D116" s="2"/>
      <c r="E116" s="2"/>
      <c r="F116" s="2"/>
    </row>
    <row r="117" spans="1:6" x14ac:dyDescent="0.25">
      <c r="A117" s="2"/>
      <c r="B117" s="2"/>
      <c r="C117" s="2"/>
      <c r="D117" s="2"/>
      <c r="E117" s="2"/>
      <c r="F117" s="2"/>
    </row>
    <row r="118" spans="1:6" x14ac:dyDescent="0.25">
      <c r="A118" s="2"/>
      <c r="B118" s="2"/>
      <c r="C118" s="2"/>
      <c r="D118" s="2"/>
      <c r="E118" s="2"/>
      <c r="F118" s="2"/>
    </row>
    <row r="119" spans="1:6" x14ac:dyDescent="0.25">
      <c r="A119" s="2"/>
      <c r="B119" s="2"/>
      <c r="C119" s="2"/>
      <c r="D119" s="2"/>
      <c r="E119" s="2"/>
      <c r="F119" s="2"/>
    </row>
    <row r="120" spans="1:6" x14ac:dyDescent="0.25">
      <c r="A120" s="2"/>
      <c r="B120" s="2"/>
      <c r="C120" s="2"/>
      <c r="D120" s="2"/>
      <c r="E120" s="2"/>
      <c r="F120" s="2"/>
    </row>
  </sheetData>
  <mergeCells count="2">
    <mergeCell ref="A4:F4"/>
    <mergeCell ref="A5:F5"/>
  </mergeCells>
  <printOptions horizontalCentered="1"/>
  <pageMargins left="0" right="0" top="0.98425196850393704" bottom="1.1811023622047245" header="0" footer="0"/>
  <pageSetup paperSize="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620A11-A493-4CFB-B379-0AF31812E7DA}">
  <sheetPr syncVertical="1" syncRef="A37" transitionEvaluation="1"/>
  <dimension ref="A1:F120"/>
  <sheetViews>
    <sheetView topLeftCell="A37" zoomScale="120" zoomScaleNormal="120" workbookViewId="0">
      <selection activeCell="G44" sqref="G44"/>
    </sheetView>
  </sheetViews>
  <sheetFormatPr baseColWidth="10" defaultColWidth="12.6640625" defaultRowHeight="15" x14ac:dyDescent="0.25"/>
  <cols>
    <col min="1" max="1" width="25.4140625" customWidth="1"/>
    <col min="2" max="2" width="11.33203125" customWidth="1"/>
    <col min="3" max="3" width="10.4140625" customWidth="1"/>
    <col min="4" max="4" width="9.75" customWidth="1"/>
    <col min="5" max="5" width="11.33203125" customWidth="1"/>
    <col min="6" max="6" width="10.25" customWidth="1"/>
  </cols>
  <sheetData>
    <row r="1" spans="1:6" x14ac:dyDescent="0.25">
      <c r="A1" s="1" t="s">
        <v>0</v>
      </c>
      <c r="B1" s="2"/>
      <c r="C1" s="2"/>
      <c r="D1" s="2"/>
      <c r="E1" s="2"/>
      <c r="F1" s="2"/>
    </row>
    <row r="2" spans="1:6" x14ac:dyDescent="0.25">
      <c r="A2" s="1" t="s">
        <v>1</v>
      </c>
      <c r="B2" s="2"/>
      <c r="C2" s="2"/>
      <c r="D2" s="2"/>
      <c r="E2" s="2"/>
      <c r="F2" s="2"/>
    </row>
    <row r="3" spans="1:6" x14ac:dyDescent="0.25">
      <c r="A3" s="2"/>
      <c r="B3" s="2"/>
      <c r="C3" s="2"/>
      <c r="D3" s="2"/>
      <c r="E3" s="2"/>
      <c r="F3" s="2"/>
    </row>
    <row r="4" spans="1:6" x14ac:dyDescent="0.25">
      <c r="A4" s="34" t="s">
        <v>2</v>
      </c>
      <c r="B4" s="34"/>
      <c r="C4" s="34"/>
      <c r="D4" s="34"/>
      <c r="E4" s="34"/>
      <c r="F4" s="34"/>
    </row>
    <row r="5" spans="1:6" x14ac:dyDescent="0.25">
      <c r="A5" s="34" t="s">
        <v>101</v>
      </c>
      <c r="B5" s="34"/>
      <c r="C5" s="34"/>
      <c r="D5" s="34"/>
      <c r="E5" s="34"/>
      <c r="F5" s="34"/>
    </row>
    <row r="6" spans="1:6" ht="15.6" thickBot="1" x14ac:dyDescent="0.3">
      <c r="A6" s="2"/>
      <c r="B6" s="2"/>
      <c r="C6" s="2"/>
      <c r="D6" s="2"/>
      <c r="E6" s="2"/>
      <c r="F6" s="2"/>
    </row>
    <row r="7" spans="1:6" ht="31.5" customHeight="1" thickBot="1" x14ac:dyDescent="0.3">
      <c r="A7" s="3" t="s">
        <v>3</v>
      </c>
      <c r="B7" s="4" t="s">
        <v>80</v>
      </c>
      <c r="C7" s="5" t="s">
        <v>4</v>
      </c>
      <c r="D7" s="5" t="s">
        <v>5</v>
      </c>
      <c r="E7" s="5" t="s">
        <v>6</v>
      </c>
      <c r="F7" s="6" t="s">
        <v>7</v>
      </c>
    </row>
    <row r="8" spans="1:6" x14ac:dyDescent="0.25">
      <c r="A8" s="7" t="s">
        <v>8</v>
      </c>
      <c r="B8" s="8">
        <f>+B9+B19+B43+B52+B54</f>
        <v>191965999.99998829</v>
      </c>
      <c r="C8" s="8">
        <f>mar!E8</f>
        <v>45608757.170000002</v>
      </c>
      <c r="D8" s="8">
        <f t="shared" ref="D8:F8" si="0">+D9+D19+D43+D52+D54</f>
        <v>17165695.289999995</v>
      </c>
      <c r="E8" s="8">
        <f t="shared" si="0"/>
        <v>62774452.460000008</v>
      </c>
      <c r="F8" s="8">
        <f t="shared" si="0"/>
        <v>129191547.53998832</v>
      </c>
    </row>
    <row r="9" spans="1:6" s="11" customFormat="1" x14ac:dyDescent="0.25">
      <c r="A9" s="9" t="s">
        <v>9</v>
      </c>
      <c r="B9" s="10">
        <f>+SUM(B10:B18)</f>
        <v>161572999.99998829</v>
      </c>
      <c r="C9" s="10">
        <f>mar!E9</f>
        <v>41220294.270000003</v>
      </c>
      <c r="D9" s="10">
        <f t="shared" ref="D9:F9" si="1">+SUM(D10:D18)</f>
        <v>14903835.479999999</v>
      </c>
      <c r="E9" s="10">
        <f t="shared" si="1"/>
        <v>56124129.75</v>
      </c>
      <c r="F9" s="10">
        <f t="shared" si="1"/>
        <v>105448870.24998832</v>
      </c>
    </row>
    <row r="10" spans="1:6" x14ac:dyDescent="0.25">
      <c r="A10" s="12" t="s">
        <v>10</v>
      </c>
      <c r="B10" s="31">
        <v>3193924.4999999995</v>
      </c>
      <c r="C10" s="14">
        <f>mar!E10</f>
        <v>740545.6</v>
      </c>
      <c r="D10" s="15">
        <v>215579.93</v>
      </c>
      <c r="E10" s="15">
        <f>+C10+D10</f>
        <v>956125.53</v>
      </c>
      <c r="F10" s="16">
        <f>+B10-E10</f>
        <v>2237798.9699999997</v>
      </c>
    </row>
    <row r="11" spans="1:6" x14ac:dyDescent="0.25">
      <c r="A11" s="12" t="s">
        <v>11</v>
      </c>
      <c r="B11" s="31">
        <v>20521439.249999996</v>
      </c>
      <c r="C11" s="14">
        <f>mar!E11</f>
        <v>5045806.2</v>
      </c>
      <c r="D11" s="15">
        <v>1853731.9</v>
      </c>
      <c r="E11" s="15">
        <f t="shared" ref="E11:E18" si="2">+C11+D11</f>
        <v>6899538.0999999996</v>
      </c>
      <c r="F11" s="16">
        <f t="shared" ref="F11:F18" si="3">+B11-E11</f>
        <v>13621901.149999997</v>
      </c>
    </row>
    <row r="12" spans="1:6" x14ac:dyDescent="0.25">
      <c r="A12" s="12" t="s">
        <v>12</v>
      </c>
      <c r="B12" s="31">
        <v>3604632.7199999997</v>
      </c>
      <c r="C12" s="14">
        <f>mar!E12</f>
        <v>808965.57000000007</v>
      </c>
      <c r="D12" s="15">
        <v>305756.63</v>
      </c>
      <c r="E12" s="15">
        <f t="shared" si="2"/>
        <v>1114722.2000000002</v>
      </c>
      <c r="F12" s="16">
        <f t="shared" si="3"/>
        <v>2489910.5199999996</v>
      </c>
    </row>
    <row r="13" spans="1:6" x14ac:dyDescent="0.25">
      <c r="A13" s="12" t="s">
        <v>13</v>
      </c>
      <c r="B13" s="31">
        <v>85858656.079584002</v>
      </c>
      <c r="C13" s="14">
        <f>mar!E13</f>
        <v>26686245.190000001</v>
      </c>
      <c r="D13" s="15">
        <v>9558269.3300000001</v>
      </c>
      <c r="E13" s="15">
        <f t="shared" si="2"/>
        <v>36244514.520000003</v>
      </c>
      <c r="F13" s="16">
        <f t="shared" si="3"/>
        <v>49614141.559583999</v>
      </c>
    </row>
    <row r="14" spans="1:6" x14ac:dyDescent="0.25">
      <c r="A14" s="12" t="s">
        <v>14</v>
      </c>
      <c r="B14" s="31">
        <v>25350158.710404318</v>
      </c>
      <c r="C14" s="14">
        <f>mar!E14</f>
        <v>6156031.7400000002</v>
      </c>
      <c r="D14" s="15">
        <v>2240392.2999999998</v>
      </c>
      <c r="E14" s="15">
        <f t="shared" si="2"/>
        <v>8396424.0399999991</v>
      </c>
      <c r="F14" s="16">
        <f t="shared" si="3"/>
        <v>16953734.670404319</v>
      </c>
    </row>
    <row r="15" spans="1:6" x14ac:dyDescent="0.25">
      <c r="A15" s="12" t="s">
        <v>15</v>
      </c>
      <c r="B15" s="31">
        <v>3289000</v>
      </c>
      <c r="C15" s="14">
        <f>mar!E15</f>
        <v>819606.73</v>
      </c>
      <c r="D15" s="33">
        <v>320723.95</v>
      </c>
      <c r="E15" s="15">
        <f t="shared" si="2"/>
        <v>1140330.68</v>
      </c>
      <c r="F15" s="16">
        <f t="shared" si="3"/>
        <v>2148669.3200000003</v>
      </c>
    </row>
    <row r="16" spans="1:6" x14ac:dyDescent="0.25">
      <c r="A16" s="12" t="s">
        <v>16</v>
      </c>
      <c r="B16" s="31">
        <v>1442699.7</v>
      </c>
      <c r="C16" s="14">
        <f>mar!E16</f>
        <v>459577.24</v>
      </c>
      <c r="D16" s="15">
        <v>157623.44</v>
      </c>
      <c r="E16" s="15">
        <f t="shared" si="2"/>
        <v>617200.67999999993</v>
      </c>
      <c r="F16" s="16">
        <f t="shared" si="3"/>
        <v>825499.02</v>
      </c>
    </row>
    <row r="17" spans="1:6" x14ac:dyDescent="0.25">
      <c r="A17" s="12" t="s">
        <v>17</v>
      </c>
      <c r="B17" s="31">
        <f>14326051+438.04</f>
        <v>14326489.039999999</v>
      </c>
      <c r="C17" s="14">
        <f>mar!E17</f>
        <v>0</v>
      </c>
      <c r="D17" s="15"/>
      <c r="E17" s="15">
        <f t="shared" si="2"/>
        <v>0</v>
      </c>
      <c r="F17" s="16">
        <f t="shared" si="3"/>
        <v>14326489.039999999</v>
      </c>
    </row>
    <row r="18" spans="1:6" x14ac:dyDescent="0.25">
      <c r="A18" s="12" t="s">
        <v>18</v>
      </c>
      <c r="B18" s="31">
        <v>3986000</v>
      </c>
      <c r="C18" s="14">
        <f>mar!E18</f>
        <v>503516</v>
      </c>
      <c r="D18" s="15">
        <f>271758-20000</f>
        <v>251758</v>
      </c>
      <c r="E18" s="15">
        <f t="shared" si="2"/>
        <v>755274</v>
      </c>
      <c r="F18" s="16">
        <f t="shared" si="3"/>
        <v>3230726</v>
      </c>
    </row>
    <row r="19" spans="1:6" x14ac:dyDescent="0.25">
      <c r="A19" s="9" t="s">
        <v>19</v>
      </c>
      <c r="B19" s="10">
        <f>+SUM(B20:B42)</f>
        <v>16601000</v>
      </c>
      <c r="C19" s="10">
        <f>mar!E19</f>
        <v>2786649.43</v>
      </c>
      <c r="D19" s="10">
        <f t="shared" ref="D19:F19" si="4">+SUM(D20:D42)</f>
        <v>1488035.4899999998</v>
      </c>
      <c r="E19" s="10">
        <f t="shared" si="4"/>
        <v>4274684.92</v>
      </c>
      <c r="F19" s="10">
        <f t="shared" si="4"/>
        <v>12326315.079999998</v>
      </c>
    </row>
    <row r="20" spans="1:6" x14ac:dyDescent="0.25">
      <c r="A20" s="17" t="s">
        <v>20</v>
      </c>
      <c r="B20" s="16">
        <v>186000</v>
      </c>
      <c r="C20" s="14">
        <f>mar!E20</f>
        <v>34036.550000000003</v>
      </c>
      <c r="D20" s="15">
        <v>36059.75</v>
      </c>
      <c r="E20" s="15">
        <f t="shared" ref="E20:E42" si="5">+C20+D20</f>
        <v>70096.3</v>
      </c>
      <c r="F20" s="16">
        <f t="shared" ref="F20:F42" si="6">+B20-E20</f>
        <v>115903.7</v>
      </c>
    </row>
    <row r="21" spans="1:6" x14ac:dyDescent="0.25">
      <c r="A21" s="17" t="s">
        <v>21</v>
      </c>
      <c r="B21" s="16">
        <v>1940000</v>
      </c>
      <c r="C21" s="14">
        <f>mar!E21</f>
        <v>702833.29</v>
      </c>
      <c r="D21" s="15">
        <v>280009.99</v>
      </c>
      <c r="E21" s="15">
        <f t="shared" si="5"/>
        <v>982843.28</v>
      </c>
      <c r="F21" s="16">
        <f t="shared" si="6"/>
        <v>957156.72</v>
      </c>
    </row>
    <row r="22" spans="1:6" x14ac:dyDescent="0.25">
      <c r="A22" s="17" t="s">
        <v>22</v>
      </c>
      <c r="B22" s="16">
        <v>682000</v>
      </c>
      <c r="C22" s="14">
        <f>mar!E22</f>
        <v>24075.5</v>
      </c>
      <c r="D22" s="15">
        <v>9749</v>
      </c>
      <c r="E22" s="15">
        <f t="shared" si="5"/>
        <v>33824.5</v>
      </c>
      <c r="F22" s="16">
        <f t="shared" si="6"/>
        <v>648175.5</v>
      </c>
    </row>
    <row r="23" spans="1:6" x14ac:dyDescent="0.25">
      <c r="A23" s="17" t="s">
        <v>23</v>
      </c>
      <c r="B23" s="16">
        <v>3166000</v>
      </c>
      <c r="C23" s="14">
        <f>mar!E23</f>
        <v>801491.82000000007</v>
      </c>
      <c r="D23" s="15">
        <v>526252.12</v>
      </c>
      <c r="E23" s="15">
        <f t="shared" si="5"/>
        <v>1327743.94</v>
      </c>
      <c r="F23" s="16">
        <f t="shared" si="6"/>
        <v>1838256.06</v>
      </c>
    </row>
    <row r="24" spans="1:6" x14ac:dyDescent="0.25">
      <c r="A24" s="17" t="s">
        <v>24</v>
      </c>
      <c r="B24" s="16">
        <v>156000</v>
      </c>
      <c r="C24" s="14">
        <f>mar!E24</f>
        <v>0</v>
      </c>
      <c r="D24" s="15"/>
      <c r="E24" s="15">
        <f t="shared" si="5"/>
        <v>0</v>
      </c>
      <c r="F24" s="16">
        <f t="shared" si="6"/>
        <v>156000</v>
      </c>
    </row>
    <row r="25" spans="1:6" x14ac:dyDescent="0.25">
      <c r="A25" s="17" t="s">
        <v>25</v>
      </c>
      <c r="B25" s="16">
        <v>900000</v>
      </c>
      <c r="C25" s="14">
        <f>mar!E25</f>
        <v>167513.79999999999</v>
      </c>
      <c r="D25" s="15"/>
      <c r="E25" s="15">
        <f t="shared" si="5"/>
        <v>167513.79999999999</v>
      </c>
      <c r="F25" s="16">
        <f t="shared" si="6"/>
        <v>732486.2</v>
      </c>
    </row>
    <row r="26" spans="1:6" x14ac:dyDescent="0.25">
      <c r="A26" s="17" t="s">
        <v>26</v>
      </c>
      <c r="B26" s="16">
        <v>660000</v>
      </c>
      <c r="C26" s="14">
        <f>mar!E26</f>
        <v>47665</v>
      </c>
      <c r="D26" s="15">
        <v>71779</v>
      </c>
      <c r="E26" s="15">
        <f t="shared" si="5"/>
        <v>119444</v>
      </c>
      <c r="F26" s="16">
        <f t="shared" si="6"/>
        <v>540556</v>
      </c>
    </row>
    <row r="27" spans="1:6" x14ac:dyDescent="0.25">
      <c r="A27" s="17" t="s">
        <v>27</v>
      </c>
      <c r="B27" s="16">
        <v>3000000</v>
      </c>
      <c r="C27" s="14">
        <f>mar!E27</f>
        <v>537606.88</v>
      </c>
      <c r="D27" s="15">
        <v>285153.8</v>
      </c>
      <c r="E27" s="15">
        <f t="shared" si="5"/>
        <v>822760.67999999993</v>
      </c>
      <c r="F27" s="16">
        <f t="shared" si="6"/>
        <v>2177239.3200000003</v>
      </c>
    </row>
    <row r="28" spans="1:6" x14ac:dyDescent="0.25">
      <c r="A28" s="17" t="s">
        <v>28</v>
      </c>
      <c r="B28" s="16">
        <v>600000</v>
      </c>
      <c r="C28" s="14">
        <f>mar!E28</f>
        <v>112979</v>
      </c>
      <c r="D28" s="15">
        <v>46726.7</v>
      </c>
      <c r="E28" s="15">
        <f t="shared" si="5"/>
        <v>159705.70000000001</v>
      </c>
      <c r="F28" s="16">
        <f t="shared" si="6"/>
        <v>440294.3</v>
      </c>
    </row>
    <row r="29" spans="1:6" x14ac:dyDescent="0.25">
      <c r="A29" s="17" t="s">
        <v>29</v>
      </c>
      <c r="B29" s="16">
        <v>200000</v>
      </c>
      <c r="C29" s="14">
        <f>mar!E29</f>
        <v>36282.69</v>
      </c>
      <c r="D29" s="15">
        <v>41445.71</v>
      </c>
      <c r="E29" s="15">
        <f t="shared" si="5"/>
        <v>77728.399999999994</v>
      </c>
      <c r="F29" s="16">
        <f t="shared" si="6"/>
        <v>122271.6</v>
      </c>
    </row>
    <row r="30" spans="1:6" x14ac:dyDescent="0.25">
      <c r="A30" s="17" t="s">
        <v>30</v>
      </c>
      <c r="B30" s="16">
        <v>8000</v>
      </c>
      <c r="C30" s="14">
        <f>mar!E30</f>
        <v>0</v>
      </c>
      <c r="D30" s="15"/>
      <c r="E30" s="15">
        <f t="shared" si="5"/>
        <v>0</v>
      </c>
      <c r="F30" s="16">
        <f t="shared" si="6"/>
        <v>8000</v>
      </c>
    </row>
    <row r="31" spans="1:6" x14ac:dyDescent="0.25">
      <c r="A31" s="17" t="s">
        <v>32</v>
      </c>
      <c r="B31" s="16">
        <v>100000</v>
      </c>
      <c r="C31" s="14">
        <f>mar!E31</f>
        <v>23776.9</v>
      </c>
      <c r="D31" s="15">
        <v>10039.959999999999</v>
      </c>
      <c r="E31" s="15">
        <f t="shared" si="5"/>
        <v>33816.86</v>
      </c>
      <c r="F31" s="16">
        <f t="shared" si="6"/>
        <v>66183.14</v>
      </c>
    </row>
    <row r="32" spans="1:6" x14ac:dyDescent="0.25">
      <c r="A32" s="17" t="s">
        <v>33</v>
      </c>
      <c r="B32" s="16">
        <v>10000</v>
      </c>
      <c r="C32" s="14">
        <f>mar!E32</f>
        <v>0</v>
      </c>
      <c r="D32" s="15"/>
      <c r="E32" s="15">
        <f t="shared" si="5"/>
        <v>0</v>
      </c>
      <c r="F32" s="16">
        <f t="shared" si="6"/>
        <v>10000</v>
      </c>
    </row>
    <row r="33" spans="1:6" x14ac:dyDescent="0.25">
      <c r="A33" s="17" t="s">
        <v>34</v>
      </c>
      <c r="B33" s="16">
        <v>100000</v>
      </c>
      <c r="C33" s="14">
        <f>mar!E33</f>
        <v>9120</v>
      </c>
      <c r="D33" s="15"/>
      <c r="E33" s="15">
        <f t="shared" si="5"/>
        <v>9120</v>
      </c>
      <c r="F33" s="16">
        <f t="shared" si="6"/>
        <v>90880</v>
      </c>
    </row>
    <row r="34" spans="1:6" x14ac:dyDescent="0.25">
      <c r="A34" s="17" t="s">
        <v>35</v>
      </c>
      <c r="B34" s="16">
        <v>200000</v>
      </c>
      <c r="C34" s="14">
        <f>mar!E34</f>
        <v>0</v>
      </c>
      <c r="D34" s="15"/>
      <c r="E34" s="15">
        <f t="shared" si="5"/>
        <v>0</v>
      </c>
      <c r="F34" s="16">
        <f t="shared" si="6"/>
        <v>200000</v>
      </c>
    </row>
    <row r="35" spans="1:6" x14ac:dyDescent="0.25">
      <c r="A35" s="17" t="s">
        <v>36</v>
      </c>
      <c r="B35" s="16">
        <v>1300000</v>
      </c>
      <c r="C35" s="14">
        <f>mar!E35</f>
        <v>257400</v>
      </c>
      <c r="D35" s="15">
        <v>144669.46</v>
      </c>
      <c r="E35" s="15">
        <f t="shared" si="5"/>
        <v>402069.45999999996</v>
      </c>
      <c r="F35" s="16">
        <f t="shared" si="6"/>
        <v>897930.54</v>
      </c>
    </row>
    <row r="36" spans="1:6" x14ac:dyDescent="0.25">
      <c r="A36" s="17" t="s">
        <v>37</v>
      </c>
      <c r="B36" s="16">
        <v>100000</v>
      </c>
      <c r="C36" s="14">
        <f>mar!E36</f>
        <v>0</v>
      </c>
      <c r="D36" s="15"/>
      <c r="E36" s="15">
        <f t="shared" si="5"/>
        <v>0</v>
      </c>
      <c r="F36" s="16">
        <f t="shared" si="6"/>
        <v>100000</v>
      </c>
    </row>
    <row r="37" spans="1:6" x14ac:dyDescent="0.25">
      <c r="A37" s="17" t="s">
        <v>38</v>
      </c>
      <c r="B37" s="16">
        <v>150000</v>
      </c>
      <c r="C37" s="14">
        <f>mar!E37</f>
        <v>1340</v>
      </c>
      <c r="D37" s="15">
        <v>6520</v>
      </c>
      <c r="E37" s="15">
        <f t="shared" si="5"/>
        <v>7860</v>
      </c>
      <c r="F37" s="16">
        <f t="shared" si="6"/>
        <v>142140</v>
      </c>
    </row>
    <row r="38" spans="1:6" x14ac:dyDescent="0.25">
      <c r="A38" s="17" t="s">
        <v>39</v>
      </c>
      <c r="B38" s="16">
        <v>100000</v>
      </c>
      <c r="C38" s="14">
        <f>mar!E38</f>
        <v>0</v>
      </c>
      <c r="D38" s="15"/>
      <c r="E38" s="15">
        <f t="shared" si="5"/>
        <v>0</v>
      </c>
      <c r="F38" s="16">
        <f t="shared" si="6"/>
        <v>100000</v>
      </c>
    </row>
    <row r="39" spans="1:6" x14ac:dyDescent="0.25">
      <c r="A39" s="12" t="s">
        <v>40</v>
      </c>
      <c r="B39" s="16">
        <v>50000</v>
      </c>
      <c r="C39" s="14">
        <f>mar!E39</f>
        <v>0</v>
      </c>
      <c r="D39" s="15"/>
      <c r="E39" s="15">
        <f t="shared" si="5"/>
        <v>0</v>
      </c>
      <c r="F39" s="16">
        <f t="shared" si="6"/>
        <v>50000</v>
      </c>
    </row>
    <row r="40" spans="1:6" x14ac:dyDescent="0.25">
      <c r="A40" s="12" t="s">
        <v>41</v>
      </c>
      <c r="B40" s="16">
        <v>2800000</v>
      </c>
      <c r="C40" s="14">
        <f>mar!E40</f>
        <v>0</v>
      </c>
      <c r="D40" s="15"/>
      <c r="E40" s="15">
        <f t="shared" si="5"/>
        <v>0</v>
      </c>
      <c r="F40" s="16">
        <f t="shared" si="6"/>
        <v>2800000</v>
      </c>
    </row>
    <row r="41" spans="1:6" x14ac:dyDescent="0.25">
      <c r="A41" s="32" t="s">
        <v>81</v>
      </c>
      <c r="B41" s="16">
        <v>150000</v>
      </c>
      <c r="C41" s="14">
        <f>mar!E41</f>
        <v>30528</v>
      </c>
      <c r="D41" s="15">
        <v>19485</v>
      </c>
      <c r="E41" s="15">
        <f t="shared" si="5"/>
        <v>50013</v>
      </c>
      <c r="F41" s="16">
        <f t="shared" si="6"/>
        <v>99987</v>
      </c>
    </row>
    <row r="42" spans="1:6" x14ac:dyDescent="0.25">
      <c r="A42" s="12" t="s">
        <v>42</v>
      </c>
      <c r="B42" s="16">
        <v>43000</v>
      </c>
      <c r="C42" s="14">
        <f>mar!E42</f>
        <v>0</v>
      </c>
      <c r="D42" s="15">
        <v>10145</v>
      </c>
      <c r="E42" s="15">
        <f t="shared" si="5"/>
        <v>10145</v>
      </c>
      <c r="F42" s="16">
        <f t="shared" si="6"/>
        <v>32855</v>
      </c>
    </row>
    <row r="43" spans="1:6" x14ac:dyDescent="0.25">
      <c r="A43" s="19" t="s">
        <v>43</v>
      </c>
      <c r="B43" s="20">
        <f>+SUM(B44:B51)</f>
        <v>5450000</v>
      </c>
      <c r="C43" s="20">
        <f>mar!E43</f>
        <v>738482.64</v>
      </c>
      <c r="D43" s="20">
        <f t="shared" ref="D43:F43" si="7">+SUM(D44:D51)</f>
        <v>404901.24</v>
      </c>
      <c r="E43" s="20">
        <f t="shared" si="7"/>
        <v>1143383.8799999999</v>
      </c>
      <c r="F43" s="20">
        <f t="shared" si="7"/>
        <v>4306616.12</v>
      </c>
    </row>
    <row r="44" spans="1:6" x14ac:dyDescent="0.25">
      <c r="A44" s="17" t="s">
        <v>44</v>
      </c>
      <c r="B44" s="16">
        <v>150000</v>
      </c>
      <c r="C44" s="14">
        <f>mar!E44</f>
        <v>19850</v>
      </c>
      <c r="D44" s="15">
        <v>6527.94</v>
      </c>
      <c r="E44" s="15">
        <f t="shared" ref="E44:E51" si="8">+C44+D44</f>
        <v>26377.94</v>
      </c>
      <c r="F44" s="16">
        <f t="shared" ref="F44:F51" si="9">+B44-E44</f>
        <v>123622.06</v>
      </c>
    </row>
    <row r="45" spans="1:6" x14ac:dyDescent="0.25">
      <c r="A45" s="17" t="s">
        <v>45</v>
      </c>
      <c r="B45" s="16">
        <v>500000</v>
      </c>
      <c r="C45" s="14">
        <f>mar!E45</f>
        <v>53997.86</v>
      </c>
      <c r="D45" s="15">
        <v>48000</v>
      </c>
      <c r="E45" s="15">
        <f t="shared" si="8"/>
        <v>101997.86</v>
      </c>
      <c r="F45" s="16">
        <f t="shared" si="9"/>
        <v>398002.14</v>
      </c>
    </row>
    <row r="46" spans="1:6" x14ac:dyDescent="0.25">
      <c r="A46" s="17" t="s">
        <v>46</v>
      </c>
      <c r="B46" s="16">
        <v>180000</v>
      </c>
      <c r="C46" s="14">
        <f>mar!E46</f>
        <v>4217.42</v>
      </c>
      <c r="D46" s="15">
        <v>2217.46</v>
      </c>
      <c r="E46" s="15">
        <f t="shared" si="8"/>
        <v>6434.88</v>
      </c>
      <c r="F46" s="16">
        <f t="shared" si="9"/>
        <v>173565.12</v>
      </c>
    </row>
    <row r="47" spans="1:6" x14ac:dyDescent="0.25">
      <c r="A47" s="17" t="s">
        <v>47</v>
      </c>
      <c r="B47" s="16">
        <v>1420000</v>
      </c>
      <c r="C47" s="14">
        <f>mar!E47</f>
        <v>338665.98000000004</v>
      </c>
      <c r="D47" s="15">
        <v>114638.9</v>
      </c>
      <c r="E47" s="15">
        <f t="shared" si="8"/>
        <v>453304.88</v>
      </c>
      <c r="F47" s="16">
        <f t="shared" si="9"/>
        <v>966695.12</v>
      </c>
    </row>
    <row r="48" spans="1:6" x14ac:dyDescent="0.25">
      <c r="A48" s="17" t="s">
        <v>48</v>
      </c>
      <c r="B48" s="16">
        <v>900000</v>
      </c>
      <c r="C48" s="14">
        <f>mar!E48</f>
        <v>76843.38</v>
      </c>
      <c r="D48" s="15">
        <v>40039.449999999997</v>
      </c>
      <c r="E48" s="15">
        <f t="shared" si="8"/>
        <v>116882.83</v>
      </c>
      <c r="F48" s="16">
        <f t="shared" si="9"/>
        <v>783117.17</v>
      </c>
    </row>
    <row r="49" spans="1:6" x14ac:dyDescent="0.25">
      <c r="A49" s="12" t="s">
        <v>49</v>
      </c>
      <c r="B49" s="16">
        <v>300000</v>
      </c>
      <c r="C49" s="14">
        <f>mar!E49</f>
        <v>29373</v>
      </c>
      <c r="D49" s="15">
        <v>36277.49</v>
      </c>
      <c r="E49" s="15">
        <f t="shared" si="8"/>
        <v>65650.489999999991</v>
      </c>
      <c r="F49" s="16">
        <f t="shared" si="9"/>
        <v>234349.51</v>
      </c>
    </row>
    <row r="50" spans="1:6" x14ac:dyDescent="0.25">
      <c r="A50" s="12" t="s">
        <v>50</v>
      </c>
      <c r="B50" s="16">
        <v>200000</v>
      </c>
      <c r="C50" s="14">
        <f>mar!E50</f>
        <v>3000</v>
      </c>
      <c r="D50" s="15">
        <v>6000</v>
      </c>
      <c r="E50" s="15">
        <f t="shared" si="8"/>
        <v>9000</v>
      </c>
      <c r="F50" s="16">
        <f t="shared" si="9"/>
        <v>191000</v>
      </c>
    </row>
    <row r="51" spans="1:6" x14ac:dyDescent="0.25">
      <c r="A51" s="12" t="s">
        <v>31</v>
      </c>
      <c r="B51" s="16">
        <v>1800000</v>
      </c>
      <c r="C51" s="14">
        <f>mar!E51</f>
        <v>212535</v>
      </c>
      <c r="D51" s="15">
        <v>151200</v>
      </c>
      <c r="E51" s="15">
        <f t="shared" si="8"/>
        <v>363735</v>
      </c>
      <c r="F51" s="16">
        <f t="shared" si="9"/>
        <v>1436265</v>
      </c>
    </row>
    <row r="52" spans="1:6" x14ac:dyDescent="0.25">
      <c r="A52" s="9" t="s">
        <v>51</v>
      </c>
      <c r="B52" s="10">
        <f>+B53</f>
        <v>0</v>
      </c>
      <c r="C52" s="10">
        <f>mar!E52</f>
        <v>0</v>
      </c>
      <c r="D52" s="10"/>
      <c r="E52" s="10">
        <f t="shared" ref="E52:F52" si="10">+E53</f>
        <v>0</v>
      </c>
      <c r="F52" s="10">
        <f t="shared" si="10"/>
        <v>0</v>
      </c>
    </row>
    <row r="53" spans="1:6" x14ac:dyDescent="0.25">
      <c r="A53" s="12" t="s">
        <v>51</v>
      </c>
      <c r="B53" s="15">
        <v>0</v>
      </c>
      <c r="C53" s="14">
        <f>mar!E53</f>
        <v>0</v>
      </c>
      <c r="D53" s="15"/>
      <c r="E53" s="15">
        <f t="shared" ref="E53" si="11">+C53+D53</f>
        <v>0</v>
      </c>
      <c r="F53" s="16">
        <f t="shared" ref="F53" si="12">+B53-E53</f>
        <v>0</v>
      </c>
    </row>
    <row r="54" spans="1:6" x14ac:dyDescent="0.25">
      <c r="A54" s="9" t="s">
        <v>52</v>
      </c>
      <c r="B54" s="10">
        <f>+SUM(B55:B66)</f>
        <v>8342000</v>
      </c>
      <c r="C54" s="10">
        <f>mar!E54</f>
        <v>863330.83</v>
      </c>
      <c r="D54" s="10">
        <f t="shared" ref="D54:F54" si="13">+SUM(D55:D66)</f>
        <v>368923.08</v>
      </c>
      <c r="E54" s="10">
        <f t="shared" si="13"/>
        <v>1232253.9100000001</v>
      </c>
      <c r="F54" s="10">
        <f t="shared" si="13"/>
        <v>7109746.0899999999</v>
      </c>
    </row>
    <row r="55" spans="1:6" x14ac:dyDescent="0.25">
      <c r="A55" s="12" t="s">
        <v>53</v>
      </c>
      <c r="B55" s="15">
        <v>150000</v>
      </c>
      <c r="C55" s="14">
        <f>mar!E55</f>
        <v>0</v>
      </c>
      <c r="D55" s="15"/>
      <c r="E55" s="15">
        <f t="shared" ref="E55:E66" si="14">+C55+D55</f>
        <v>0</v>
      </c>
      <c r="F55" s="16">
        <f t="shared" ref="F55:F66" si="15">+B55-E55</f>
        <v>150000</v>
      </c>
    </row>
    <row r="56" spans="1:6" x14ac:dyDescent="0.25">
      <c r="A56" s="12" t="s">
        <v>54</v>
      </c>
      <c r="B56" s="15">
        <v>500000</v>
      </c>
      <c r="C56" s="14">
        <f>mar!E56</f>
        <v>90000</v>
      </c>
      <c r="D56" s="15"/>
      <c r="E56" s="15">
        <f t="shared" si="14"/>
        <v>90000</v>
      </c>
      <c r="F56" s="16">
        <f t="shared" si="15"/>
        <v>410000</v>
      </c>
    </row>
    <row r="57" spans="1:6" x14ac:dyDescent="0.25">
      <c r="A57" s="12" t="s">
        <v>55</v>
      </c>
      <c r="B57" s="15">
        <v>2014000</v>
      </c>
      <c r="C57" s="14">
        <f>mar!E57</f>
        <v>514407.25</v>
      </c>
      <c r="D57" s="15">
        <v>282563</v>
      </c>
      <c r="E57" s="15">
        <f t="shared" si="14"/>
        <v>796970.25</v>
      </c>
      <c r="F57" s="16">
        <f t="shared" si="15"/>
        <v>1217029.75</v>
      </c>
    </row>
    <row r="58" spans="1:6" x14ac:dyDescent="0.25">
      <c r="A58" s="12" t="s">
        <v>56</v>
      </c>
      <c r="B58" s="15">
        <v>300000</v>
      </c>
      <c r="C58" s="14">
        <f>mar!E58</f>
        <v>0</v>
      </c>
      <c r="D58" s="15"/>
      <c r="E58" s="15">
        <f t="shared" si="14"/>
        <v>0</v>
      </c>
      <c r="F58" s="16">
        <f t="shared" si="15"/>
        <v>300000</v>
      </c>
    </row>
    <row r="59" spans="1:6" x14ac:dyDescent="0.25">
      <c r="A59" s="12" t="s">
        <v>57</v>
      </c>
      <c r="B59" s="13">
        <v>150000</v>
      </c>
      <c r="C59" s="14">
        <f>mar!E59</f>
        <v>2636</v>
      </c>
      <c r="D59" s="15"/>
      <c r="E59" s="15">
        <f t="shared" si="14"/>
        <v>2636</v>
      </c>
      <c r="F59" s="16">
        <f t="shared" si="15"/>
        <v>147364</v>
      </c>
    </row>
    <row r="60" spans="1:6" x14ac:dyDescent="0.25">
      <c r="A60" s="12" t="s">
        <v>58</v>
      </c>
      <c r="B60" s="15">
        <v>90000</v>
      </c>
      <c r="C60" s="14">
        <f>mar!E60</f>
        <v>14727.58</v>
      </c>
      <c r="D60" s="15">
        <v>4270.08</v>
      </c>
      <c r="E60" s="15">
        <f t="shared" si="14"/>
        <v>18997.66</v>
      </c>
      <c r="F60" s="16">
        <f t="shared" si="15"/>
        <v>71002.34</v>
      </c>
    </row>
    <row r="61" spans="1:6" x14ac:dyDescent="0.25">
      <c r="A61" s="12" t="s">
        <v>59</v>
      </c>
      <c r="B61" s="13">
        <v>300000</v>
      </c>
      <c r="C61" s="14">
        <f>mar!E61</f>
        <v>0</v>
      </c>
      <c r="D61" s="15"/>
      <c r="E61" s="15">
        <f t="shared" si="14"/>
        <v>0</v>
      </c>
      <c r="F61" s="16">
        <f t="shared" si="15"/>
        <v>300000</v>
      </c>
    </row>
    <row r="62" spans="1:6" x14ac:dyDescent="0.25">
      <c r="A62" s="12" t="s">
        <v>60</v>
      </c>
      <c r="B62" s="13">
        <v>2000000</v>
      </c>
      <c r="C62" s="14">
        <f>mar!E62</f>
        <v>37560</v>
      </c>
      <c r="D62" s="15"/>
      <c r="E62" s="15">
        <f t="shared" si="14"/>
        <v>37560</v>
      </c>
      <c r="F62" s="16">
        <f t="shared" si="15"/>
        <v>1962440</v>
      </c>
    </row>
    <row r="63" spans="1:6" x14ac:dyDescent="0.25">
      <c r="A63" s="12" t="s">
        <v>61</v>
      </c>
      <c r="B63" s="13">
        <v>1000000</v>
      </c>
      <c r="C63" s="14">
        <f>mar!E63</f>
        <v>0</v>
      </c>
      <c r="D63" s="15"/>
      <c r="E63" s="15">
        <f t="shared" si="14"/>
        <v>0</v>
      </c>
      <c r="F63" s="16">
        <f t="shared" si="15"/>
        <v>1000000</v>
      </c>
    </row>
    <row r="64" spans="1:6" x14ac:dyDescent="0.25">
      <c r="A64" s="21" t="s">
        <v>62</v>
      </c>
      <c r="B64" s="13">
        <v>486000</v>
      </c>
      <c r="C64" s="14">
        <f>mar!E64</f>
        <v>78000</v>
      </c>
      <c r="D64" s="15">
        <v>28000</v>
      </c>
      <c r="E64" s="15">
        <f t="shared" si="14"/>
        <v>106000</v>
      </c>
      <c r="F64" s="16">
        <f t="shared" si="15"/>
        <v>380000</v>
      </c>
    </row>
    <row r="65" spans="1:6" x14ac:dyDescent="0.25">
      <c r="A65" s="21" t="s">
        <v>82</v>
      </c>
      <c r="B65" s="13">
        <v>352000</v>
      </c>
      <c r="C65" s="14">
        <f>mar!E65</f>
        <v>9000</v>
      </c>
      <c r="D65" s="15">
        <v>19020</v>
      </c>
      <c r="E65" s="15">
        <f t="shared" si="14"/>
        <v>28020</v>
      </c>
      <c r="F65" s="16">
        <f t="shared" si="15"/>
        <v>323980</v>
      </c>
    </row>
    <row r="66" spans="1:6" x14ac:dyDescent="0.25">
      <c r="A66" s="21" t="s">
        <v>83</v>
      </c>
      <c r="B66" s="13">
        <v>1000000</v>
      </c>
      <c r="C66" s="14">
        <f>mar!E66</f>
        <v>117000</v>
      </c>
      <c r="D66" s="15">
        <v>35070</v>
      </c>
      <c r="E66" s="15">
        <f t="shared" si="14"/>
        <v>152070</v>
      </c>
      <c r="F66" s="16">
        <f t="shared" si="15"/>
        <v>847930</v>
      </c>
    </row>
    <row r="67" spans="1:6" x14ac:dyDescent="0.25">
      <c r="A67" s="21"/>
      <c r="B67" s="18"/>
      <c r="C67" s="14"/>
      <c r="D67" s="15"/>
      <c r="E67" s="15"/>
      <c r="F67" s="16"/>
    </row>
    <row r="68" spans="1:6" x14ac:dyDescent="0.25">
      <c r="A68" s="9" t="s">
        <v>63</v>
      </c>
      <c r="B68" s="10">
        <f>+B69</f>
        <v>26900265</v>
      </c>
      <c r="C68" s="10">
        <f>mar!E68</f>
        <v>6709646.5800000001</v>
      </c>
      <c r="D68" s="10">
        <f t="shared" ref="D68:F68" si="16">+D69</f>
        <v>4031157.6500000004</v>
      </c>
      <c r="E68" s="10">
        <f t="shared" si="16"/>
        <v>10740804.23</v>
      </c>
      <c r="F68" s="10">
        <f t="shared" si="16"/>
        <v>16159460.77</v>
      </c>
    </row>
    <row r="69" spans="1:6" x14ac:dyDescent="0.25">
      <c r="A69" s="9" t="s">
        <v>64</v>
      </c>
      <c r="B69" s="10">
        <f>+B70+B78</f>
        <v>26900265</v>
      </c>
      <c r="C69" s="10">
        <f>mar!E69</f>
        <v>6709646.5800000001</v>
      </c>
      <c r="D69" s="10">
        <f t="shared" ref="D69:F69" si="17">+D70+D78</f>
        <v>4031157.6500000004</v>
      </c>
      <c r="E69" s="10">
        <f t="shared" si="17"/>
        <v>10740804.23</v>
      </c>
      <c r="F69" s="10">
        <f t="shared" si="17"/>
        <v>16159460.77</v>
      </c>
    </row>
    <row r="70" spans="1:6" x14ac:dyDescent="0.25">
      <c r="A70" s="9" t="s">
        <v>65</v>
      </c>
      <c r="B70" s="10">
        <f>+SUM(B71:B77)</f>
        <v>2900000</v>
      </c>
      <c r="C70" s="10">
        <f>mar!E70</f>
        <v>403818.83999999997</v>
      </c>
      <c r="D70" s="10">
        <f t="shared" ref="D70:F70" si="18">+SUM(D71:D77)</f>
        <v>34480</v>
      </c>
      <c r="E70" s="10">
        <f t="shared" si="18"/>
        <v>438298.83999999997</v>
      </c>
      <c r="F70" s="10">
        <f t="shared" si="18"/>
        <v>2461701.16</v>
      </c>
    </row>
    <row r="71" spans="1:6" x14ac:dyDescent="0.25">
      <c r="A71" s="12" t="s">
        <v>66</v>
      </c>
      <c r="B71" s="13">
        <v>1000000</v>
      </c>
      <c r="C71" s="14">
        <f>mar!E71</f>
        <v>118123.84</v>
      </c>
      <c r="D71" s="15">
        <v>34480</v>
      </c>
      <c r="E71" s="15">
        <f t="shared" ref="E71:E77" si="19">+C71+D71</f>
        <v>152603.84</v>
      </c>
      <c r="F71" s="16">
        <f t="shared" ref="F71:F77" si="20">+B71-E71</f>
        <v>847396.16</v>
      </c>
    </row>
    <row r="72" spans="1:6" x14ac:dyDescent="0.25">
      <c r="A72" s="12" t="s">
        <v>67</v>
      </c>
      <c r="B72" s="13">
        <v>500000</v>
      </c>
      <c r="C72" s="14">
        <f>mar!E72</f>
        <v>0</v>
      </c>
      <c r="D72" s="15"/>
      <c r="E72" s="15">
        <f t="shared" si="19"/>
        <v>0</v>
      </c>
      <c r="F72" s="16">
        <f t="shared" si="20"/>
        <v>500000</v>
      </c>
    </row>
    <row r="73" spans="1:6" x14ac:dyDescent="0.25">
      <c r="A73" s="12" t="s">
        <v>68</v>
      </c>
      <c r="B73" s="13">
        <v>1000000</v>
      </c>
      <c r="C73" s="14">
        <f>mar!E73</f>
        <v>285695</v>
      </c>
      <c r="D73" s="15"/>
      <c r="E73" s="15">
        <f t="shared" si="19"/>
        <v>285695</v>
      </c>
      <c r="F73" s="16">
        <f t="shared" si="20"/>
        <v>714305</v>
      </c>
    </row>
    <row r="74" spans="1:6" x14ac:dyDescent="0.25">
      <c r="A74" s="12" t="s">
        <v>69</v>
      </c>
      <c r="B74" s="13">
        <v>350000</v>
      </c>
      <c r="C74" s="14">
        <f>mar!E74</f>
        <v>0</v>
      </c>
      <c r="D74" s="15"/>
      <c r="E74" s="15">
        <f t="shared" si="19"/>
        <v>0</v>
      </c>
      <c r="F74" s="16">
        <f t="shared" si="20"/>
        <v>350000</v>
      </c>
    </row>
    <row r="75" spans="1:6" x14ac:dyDescent="0.25">
      <c r="A75" s="17" t="s">
        <v>70</v>
      </c>
      <c r="B75" s="13">
        <v>50000</v>
      </c>
      <c r="C75" s="14">
        <f>mar!E75</f>
        <v>0</v>
      </c>
      <c r="D75" s="15"/>
      <c r="E75" s="15">
        <f t="shared" si="19"/>
        <v>0</v>
      </c>
      <c r="F75" s="16">
        <f t="shared" si="20"/>
        <v>50000</v>
      </c>
    </row>
    <row r="76" spans="1:6" x14ac:dyDescent="0.25">
      <c r="A76" s="17" t="s">
        <v>71</v>
      </c>
      <c r="B76" s="15">
        <v>0</v>
      </c>
      <c r="C76" s="14">
        <f>mar!E76</f>
        <v>0</v>
      </c>
      <c r="D76" s="15"/>
      <c r="E76" s="15">
        <f t="shared" si="19"/>
        <v>0</v>
      </c>
      <c r="F76" s="16">
        <f t="shared" si="20"/>
        <v>0</v>
      </c>
    </row>
    <row r="77" spans="1:6" x14ac:dyDescent="0.25">
      <c r="A77" s="17" t="s">
        <v>72</v>
      </c>
      <c r="B77" s="15">
        <v>0</v>
      </c>
      <c r="C77" s="14">
        <f>mar!E77</f>
        <v>0</v>
      </c>
      <c r="D77" s="15"/>
      <c r="E77" s="15">
        <f t="shared" si="19"/>
        <v>0</v>
      </c>
      <c r="F77" s="16">
        <f t="shared" si="20"/>
        <v>0</v>
      </c>
    </row>
    <row r="78" spans="1:6" x14ac:dyDescent="0.25">
      <c r="A78" s="9" t="s">
        <v>73</v>
      </c>
      <c r="B78" s="10">
        <f>+SUM(B79:B94)</f>
        <v>24000265</v>
      </c>
      <c r="C78" s="10">
        <f>mar!E78</f>
        <v>6305827.7400000002</v>
      </c>
      <c r="D78" s="10">
        <f t="shared" ref="D78:F78" si="21">+SUM(D79:D94)</f>
        <v>3996677.6500000004</v>
      </c>
      <c r="E78" s="10">
        <f t="shared" si="21"/>
        <v>10302505.390000001</v>
      </c>
      <c r="F78" s="10">
        <f t="shared" si="21"/>
        <v>13697759.609999999</v>
      </c>
    </row>
    <row r="79" spans="1:6" x14ac:dyDescent="0.25">
      <c r="A79" s="32" t="s">
        <v>74</v>
      </c>
      <c r="B79" s="31">
        <v>272000</v>
      </c>
      <c r="C79" s="14">
        <f>mar!E79</f>
        <v>0</v>
      </c>
      <c r="D79" s="15">
        <v>23950</v>
      </c>
      <c r="E79" s="15">
        <f t="shared" ref="E79:E94" si="22">+C79+D79</f>
        <v>23950</v>
      </c>
      <c r="F79" s="16">
        <f t="shared" ref="F79:F94" si="23">+B79-E79</f>
        <v>248050</v>
      </c>
    </row>
    <row r="80" spans="1:6" x14ac:dyDescent="0.25">
      <c r="A80" s="32" t="s">
        <v>84</v>
      </c>
      <c r="B80" s="31">
        <v>400000</v>
      </c>
      <c r="C80" s="14">
        <f>mar!E80</f>
        <v>0</v>
      </c>
      <c r="D80" s="15"/>
      <c r="E80" s="15">
        <f t="shared" si="22"/>
        <v>0</v>
      </c>
      <c r="F80" s="16">
        <f t="shared" si="23"/>
        <v>400000</v>
      </c>
    </row>
    <row r="81" spans="1:6" x14ac:dyDescent="0.25">
      <c r="A81" s="32" t="s">
        <v>85</v>
      </c>
      <c r="B81" s="31">
        <v>113000</v>
      </c>
      <c r="C81" s="14">
        <f>mar!E81</f>
        <v>2490</v>
      </c>
      <c r="D81" s="15"/>
      <c r="E81" s="15">
        <f t="shared" si="22"/>
        <v>2490</v>
      </c>
      <c r="F81" s="16">
        <f t="shared" si="23"/>
        <v>110510</v>
      </c>
    </row>
    <row r="82" spans="1:6" x14ac:dyDescent="0.25">
      <c r="A82" s="32" t="s">
        <v>86</v>
      </c>
      <c r="B82" s="31">
        <v>300000</v>
      </c>
      <c r="C82" s="14">
        <f>mar!E82</f>
        <v>3890</v>
      </c>
      <c r="D82" s="15">
        <v>7984.78</v>
      </c>
      <c r="E82" s="15">
        <f t="shared" si="22"/>
        <v>11874.779999999999</v>
      </c>
      <c r="F82" s="16">
        <f t="shared" si="23"/>
        <v>288125.21999999997</v>
      </c>
    </row>
    <row r="83" spans="1:6" x14ac:dyDescent="0.25">
      <c r="A83" s="32" t="s">
        <v>87</v>
      </c>
      <c r="B83" s="31">
        <v>1620000</v>
      </c>
      <c r="C83" s="14">
        <f>mar!E83</f>
        <v>270000</v>
      </c>
      <c r="D83" s="15">
        <v>135000</v>
      </c>
      <c r="E83" s="15">
        <f t="shared" si="22"/>
        <v>405000</v>
      </c>
      <c r="F83" s="16">
        <f t="shared" si="23"/>
        <v>1215000</v>
      </c>
    </row>
    <row r="84" spans="1:6" x14ac:dyDescent="0.25">
      <c r="A84" s="32" t="s">
        <v>88</v>
      </c>
      <c r="B84" s="31">
        <v>800000</v>
      </c>
      <c r="C84" s="14">
        <f>mar!E84</f>
        <v>166806.24</v>
      </c>
      <c r="D84" s="15">
        <v>146947</v>
      </c>
      <c r="E84" s="15">
        <f t="shared" si="22"/>
        <v>313753.24</v>
      </c>
      <c r="F84" s="16">
        <f t="shared" si="23"/>
        <v>486246.76</v>
      </c>
    </row>
    <row r="85" spans="1:6" x14ac:dyDescent="0.25">
      <c r="A85" s="32" t="s">
        <v>89</v>
      </c>
      <c r="B85" s="31">
        <v>200000</v>
      </c>
      <c r="C85" s="14">
        <f>mar!E85</f>
        <v>0</v>
      </c>
      <c r="D85" s="15"/>
      <c r="E85" s="15">
        <f t="shared" si="22"/>
        <v>0</v>
      </c>
      <c r="F85" s="16">
        <f t="shared" si="23"/>
        <v>200000</v>
      </c>
    </row>
    <row r="86" spans="1:6" x14ac:dyDescent="0.25">
      <c r="A86" s="32" t="s">
        <v>90</v>
      </c>
      <c r="B86" s="31">
        <v>200000</v>
      </c>
      <c r="C86" s="14">
        <f>mar!E86</f>
        <v>0</v>
      </c>
      <c r="D86" s="15">
        <v>49646</v>
      </c>
      <c r="E86" s="15">
        <f t="shared" si="22"/>
        <v>49646</v>
      </c>
      <c r="F86" s="16">
        <f t="shared" si="23"/>
        <v>150354</v>
      </c>
    </row>
    <row r="87" spans="1:6" x14ac:dyDescent="0.25">
      <c r="A87" s="32" t="s">
        <v>91</v>
      </c>
      <c r="B87" s="31">
        <v>1000000</v>
      </c>
      <c r="C87" s="14">
        <f>mar!E87</f>
        <v>0</v>
      </c>
      <c r="D87" s="15">
        <v>2891</v>
      </c>
      <c r="E87" s="15">
        <f t="shared" si="22"/>
        <v>2891</v>
      </c>
      <c r="F87" s="16">
        <f t="shared" si="23"/>
        <v>997109</v>
      </c>
    </row>
    <row r="88" spans="1:6" x14ac:dyDescent="0.25">
      <c r="A88" s="32" t="s">
        <v>92</v>
      </c>
      <c r="B88" s="31">
        <v>300000</v>
      </c>
      <c r="C88" s="14">
        <f>mar!E88</f>
        <v>0</v>
      </c>
      <c r="D88" s="15"/>
      <c r="E88" s="15">
        <f t="shared" si="22"/>
        <v>0</v>
      </c>
      <c r="F88" s="16">
        <f t="shared" si="23"/>
        <v>300000</v>
      </c>
    </row>
    <row r="89" spans="1:6" x14ac:dyDescent="0.25">
      <c r="A89" s="32" t="s">
        <v>93</v>
      </c>
      <c r="B89" s="31">
        <v>1000000</v>
      </c>
      <c r="C89" s="14">
        <f>mar!E89</f>
        <v>4400</v>
      </c>
      <c r="D89" s="15"/>
      <c r="E89" s="15">
        <f t="shared" si="22"/>
        <v>4400</v>
      </c>
      <c r="F89" s="16">
        <f t="shared" si="23"/>
        <v>995600</v>
      </c>
    </row>
    <row r="90" spans="1:6" x14ac:dyDescent="0.25">
      <c r="A90" s="32" t="s">
        <v>94</v>
      </c>
      <c r="B90" s="31">
        <v>200000</v>
      </c>
      <c r="C90" s="14">
        <f>mar!E90</f>
        <v>9512</v>
      </c>
      <c r="D90" s="15"/>
      <c r="E90" s="15">
        <f t="shared" si="22"/>
        <v>9512</v>
      </c>
      <c r="F90" s="16">
        <f t="shared" si="23"/>
        <v>190488</v>
      </c>
    </row>
    <row r="91" spans="1:6" x14ac:dyDescent="0.25">
      <c r="A91" s="32" t="s">
        <v>95</v>
      </c>
      <c r="B91" s="31">
        <v>1000000</v>
      </c>
      <c r="C91" s="14">
        <f>mar!E91</f>
        <v>501760.07</v>
      </c>
      <c r="D91" s="15">
        <v>499501.65</v>
      </c>
      <c r="E91" s="15">
        <f t="shared" si="22"/>
        <v>1001261.72</v>
      </c>
      <c r="F91" s="16">
        <f t="shared" si="23"/>
        <v>-1261.7199999999721</v>
      </c>
    </row>
    <row r="92" spans="1:6" x14ac:dyDescent="0.25">
      <c r="A92" s="32" t="s">
        <v>96</v>
      </c>
      <c r="B92" s="31">
        <v>1000000</v>
      </c>
      <c r="C92" s="14">
        <f>mar!E92</f>
        <v>4588.93</v>
      </c>
      <c r="D92" s="15"/>
      <c r="E92" s="15">
        <f t="shared" si="22"/>
        <v>4588.93</v>
      </c>
      <c r="F92" s="16">
        <f t="shared" si="23"/>
        <v>995411.07</v>
      </c>
    </row>
    <row r="93" spans="1:6" x14ac:dyDescent="0.25">
      <c r="A93" s="32" t="s">
        <v>97</v>
      </c>
      <c r="B93" s="31">
        <v>7268703</v>
      </c>
      <c r="C93" s="14">
        <f>mar!E93</f>
        <v>4137944.98</v>
      </c>
      <c r="D93" s="15">
        <v>3130757.22</v>
      </c>
      <c r="E93" s="15">
        <f t="shared" si="22"/>
        <v>7268702.2000000002</v>
      </c>
      <c r="F93" s="16">
        <f t="shared" si="23"/>
        <v>0.79999999981373549</v>
      </c>
    </row>
    <row r="94" spans="1:6" x14ac:dyDescent="0.25">
      <c r="A94" s="32" t="s">
        <v>98</v>
      </c>
      <c r="B94" s="31">
        <v>8326562</v>
      </c>
      <c r="C94" s="14">
        <f>mar!E94</f>
        <v>1204435.52</v>
      </c>
      <c r="D94" s="15"/>
      <c r="E94" s="15">
        <f t="shared" si="22"/>
        <v>1204435.52</v>
      </c>
      <c r="F94" s="16">
        <f t="shared" si="23"/>
        <v>7122126.4800000004</v>
      </c>
    </row>
    <row r="95" spans="1:6" x14ac:dyDescent="0.25">
      <c r="A95" s="12"/>
      <c r="B95" s="15"/>
      <c r="C95" s="14"/>
      <c r="D95" s="15"/>
      <c r="E95" s="15"/>
      <c r="F95" s="16"/>
    </row>
    <row r="96" spans="1:6" x14ac:dyDescent="0.25">
      <c r="A96" s="9" t="s">
        <v>75</v>
      </c>
      <c r="B96" s="10">
        <f>+B8+B69</f>
        <v>218866264.99998829</v>
      </c>
      <c r="C96" s="10">
        <f>mar!E96</f>
        <v>52318403.75</v>
      </c>
      <c r="D96" s="10">
        <f t="shared" ref="D96:F96" si="24">+D8+D69</f>
        <v>21196852.939999998</v>
      </c>
      <c r="E96" s="10">
        <f t="shared" si="24"/>
        <v>73515256.690000013</v>
      </c>
      <c r="F96" s="10">
        <f t="shared" si="24"/>
        <v>145351008.30998832</v>
      </c>
    </row>
    <row r="97" spans="1:6" x14ac:dyDescent="0.25">
      <c r="A97" s="9"/>
      <c r="B97" s="15"/>
      <c r="C97" s="15"/>
      <c r="D97" s="15"/>
      <c r="E97" s="15"/>
      <c r="F97" s="15"/>
    </row>
    <row r="98" spans="1:6" x14ac:dyDescent="0.25">
      <c r="A98" s="9" t="s">
        <v>76</v>
      </c>
      <c r="B98" s="10">
        <f>+B99</f>
        <v>6700000</v>
      </c>
      <c r="C98" s="10">
        <f>mar!E98</f>
        <v>8305163.9000000004</v>
      </c>
      <c r="D98" s="10">
        <f t="shared" ref="D98:F98" si="25">+D99</f>
        <v>0</v>
      </c>
      <c r="E98" s="10">
        <f t="shared" si="25"/>
        <v>8305163.9000000004</v>
      </c>
      <c r="F98" s="10">
        <f t="shared" si="25"/>
        <v>-1605163.9000000004</v>
      </c>
    </row>
    <row r="99" spans="1:6" ht="15.6" thickBot="1" x14ac:dyDescent="0.3">
      <c r="A99" s="22" t="s">
        <v>77</v>
      </c>
      <c r="B99" s="23">
        <v>6700000</v>
      </c>
      <c r="C99" s="24">
        <f>mar!E99</f>
        <v>8305163.9000000004</v>
      </c>
      <c r="D99" s="23"/>
      <c r="E99" s="15">
        <f t="shared" ref="E99" si="26">+C99+D99</f>
        <v>8305163.9000000004</v>
      </c>
      <c r="F99" s="16">
        <f t="shared" ref="F99" si="27">+B99-E99</f>
        <v>-1605163.9000000004</v>
      </c>
    </row>
    <row r="100" spans="1:6" s="27" customFormat="1" ht="15.6" thickBot="1" x14ac:dyDescent="0.3">
      <c r="A100" s="25" t="s">
        <v>78</v>
      </c>
      <c r="B100" s="26">
        <f>+B96+B98</f>
        <v>225566264.99998829</v>
      </c>
      <c r="C100" s="26">
        <f>mar!E100</f>
        <v>60623567.649999999</v>
      </c>
      <c r="D100" s="26">
        <f t="shared" ref="D100:F100" si="28">+D96+D98</f>
        <v>21196852.939999998</v>
      </c>
      <c r="E100" s="26">
        <f t="shared" si="28"/>
        <v>81820420.590000018</v>
      </c>
      <c r="F100" s="26">
        <f t="shared" si="28"/>
        <v>143745844.40998831</v>
      </c>
    </row>
    <row r="101" spans="1:6" x14ac:dyDescent="0.25">
      <c r="A101" s="2"/>
      <c r="B101" s="2"/>
      <c r="C101" s="2"/>
      <c r="D101" s="2"/>
      <c r="E101" s="2"/>
      <c r="F101" s="2"/>
    </row>
    <row r="102" spans="1:6" x14ac:dyDescent="0.25">
      <c r="A102" s="28"/>
      <c r="B102" s="2"/>
      <c r="C102" s="29"/>
      <c r="D102" s="29"/>
      <c r="E102" s="29"/>
      <c r="F102" s="2"/>
    </row>
    <row r="103" spans="1:6" x14ac:dyDescent="0.25">
      <c r="A103" s="28"/>
      <c r="B103" s="2"/>
      <c r="C103" s="2"/>
      <c r="D103" s="30"/>
      <c r="E103" s="29"/>
      <c r="F103" s="2"/>
    </row>
    <row r="104" spans="1:6" x14ac:dyDescent="0.25">
      <c r="A104" s="28"/>
      <c r="B104" s="2"/>
      <c r="C104" s="2"/>
      <c r="D104" s="2"/>
      <c r="E104" s="29"/>
      <c r="F104" s="2"/>
    </row>
    <row r="105" spans="1:6" x14ac:dyDescent="0.25">
      <c r="A105" s="28"/>
      <c r="B105" s="2"/>
      <c r="C105" s="2"/>
      <c r="D105" s="29"/>
      <c r="E105" s="2"/>
      <c r="F105" s="2"/>
    </row>
    <row r="106" spans="1:6" x14ac:dyDescent="0.25">
      <c r="A106" s="2"/>
      <c r="B106" s="2"/>
      <c r="C106" s="2"/>
      <c r="D106" s="2"/>
      <c r="E106" s="2"/>
      <c r="F106" s="2"/>
    </row>
    <row r="107" spans="1:6" x14ac:dyDescent="0.25">
      <c r="A107" s="2"/>
      <c r="B107" s="2"/>
      <c r="C107" s="2"/>
      <c r="D107" s="2"/>
      <c r="E107" s="2"/>
      <c r="F107" s="2"/>
    </row>
    <row r="108" spans="1:6" x14ac:dyDescent="0.25">
      <c r="A108" s="2"/>
      <c r="B108" s="2"/>
      <c r="C108" s="2"/>
      <c r="D108" s="2"/>
      <c r="E108" s="2"/>
      <c r="F108" s="2"/>
    </row>
    <row r="109" spans="1:6" x14ac:dyDescent="0.25">
      <c r="A109" s="2"/>
      <c r="B109" s="2"/>
      <c r="C109" s="2"/>
      <c r="D109" s="2"/>
      <c r="E109" s="2"/>
      <c r="F109" s="2"/>
    </row>
    <row r="110" spans="1:6" x14ac:dyDescent="0.25">
      <c r="A110" s="2"/>
      <c r="B110" s="2"/>
      <c r="C110" s="2"/>
      <c r="D110" s="2"/>
      <c r="E110" s="2"/>
      <c r="F110" s="2"/>
    </row>
    <row r="111" spans="1:6" x14ac:dyDescent="0.25">
      <c r="A111" s="2"/>
      <c r="B111" s="2"/>
      <c r="C111" s="2"/>
      <c r="D111" s="2"/>
      <c r="E111" s="2"/>
      <c r="F111" s="2"/>
    </row>
    <row r="112" spans="1:6" x14ac:dyDescent="0.25">
      <c r="A112" s="2"/>
      <c r="B112" s="2"/>
      <c r="C112" s="2"/>
      <c r="D112" s="2"/>
      <c r="E112" s="2"/>
      <c r="F112" s="2"/>
    </row>
    <row r="113" spans="1:6" x14ac:dyDescent="0.25">
      <c r="A113" s="2"/>
      <c r="B113" s="2"/>
      <c r="C113" s="2"/>
      <c r="D113" s="2"/>
      <c r="E113" s="2"/>
      <c r="F113" s="2"/>
    </row>
    <row r="114" spans="1:6" x14ac:dyDescent="0.25">
      <c r="A114" s="2"/>
      <c r="B114" s="2"/>
      <c r="C114" s="2"/>
      <c r="D114" s="2"/>
      <c r="E114" s="2"/>
      <c r="F114" s="2"/>
    </row>
    <row r="115" spans="1:6" x14ac:dyDescent="0.25">
      <c r="A115" s="2"/>
      <c r="B115" s="2"/>
      <c r="C115" s="2"/>
      <c r="D115" s="2"/>
      <c r="E115" s="2"/>
      <c r="F115" s="2"/>
    </row>
    <row r="116" spans="1:6" x14ac:dyDescent="0.25">
      <c r="A116" s="2"/>
      <c r="B116" s="2"/>
      <c r="C116" s="2"/>
      <c r="D116" s="2"/>
      <c r="E116" s="2"/>
      <c r="F116" s="2"/>
    </row>
    <row r="117" spans="1:6" x14ac:dyDescent="0.25">
      <c r="A117" s="2"/>
      <c r="B117" s="2"/>
      <c r="C117" s="2"/>
      <c r="D117" s="2"/>
      <c r="E117" s="2"/>
      <c r="F117" s="2"/>
    </row>
    <row r="118" spans="1:6" x14ac:dyDescent="0.25">
      <c r="A118" s="2"/>
      <c r="B118" s="2"/>
      <c r="C118" s="2"/>
      <c r="D118" s="2"/>
      <c r="E118" s="2"/>
      <c r="F118" s="2"/>
    </row>
    <row r="119" spans="1:6" x14ac:dyDescent="0.25">
      <c r="A119" s="2"/>
      <c r="B119" s="2"/>
      <c r="C119" s="2"/>
      <c r="D119" s="2"/>
      <c r="E119" s="2"/>
      <c r="F119" s="2"/>
    </row>
    <row r="120" spans="1:6" x14ac:dyDescent="0.25">
      <c r="A120" s="2"/>
      <c r="B120" s="2"/>
      <c r="C120" s="2"/>
      <c r="D120" s="2"/>
      <c r="E120" s="2"/>
      <c r="F120" s="2"/>
    </row>
  </sheetData>
  <mergeCells count="2">
    <mergeCell ref="A4:F4"/>
    <mergeCell ref="A5:F5"/>
  </mergeCells>
  <printOptions horizontalCentered="1"/>
  <pageMargins left="0" right="0" top="0.98425196850393704" bottom="1.1811023622047245" header="0" footer="0"/>
  <pageSetup paperSize="5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340F2A-BA37-4DEB-A921-ADE4851C5BBC}">
  <sheetPr syncVertical="1" syncRef="A74" transitionEvaluation="1"/>
  <dimension ref="A1:F120"/>
  <sheetViews>
    <sheetView topLeftCell="A74" zoomScale="120" zoomScaleNormal="120" workbookViewId="0">
      <selection activeCell="G74" sqref="G1:I1048576"/>
    </sheetView>
  </sheetViews>
  <sheetFormatPr baseColWidth="10" defaultColWidth="12.6640625" defaultRowHeight="15" x14ac:dyDescent="0.25"/>
  <cols>
    <col min="1" max="1" width="25.4140625" customWidth="1"/>
    <col min="2" max="2" width="11.33203125" customWidth="1"/>
    <col min="3" max="3" width="10.4140625" customWidth="1"/>
    <col min="4" max="4" width="9.75" customWidth="1"/>
    <col min="5" max="5" width="11.33203125" customWidth="1"/>
    <col min="6" max="6" width="10.25" customWidth="1"/>
  </cols>
  <sheetData>
    <row r="1" spans="1:6" x14ac:dyDescent="0.25">
      <c r="A1" s="1" t="s">
        <v>0</v>
      </c>
      <c r="B1" s="2"/>
      <c r="C1" s="2"/>
      <c r="D1" s="2"/>
      <c r="E1" s="2"/>
      <c r="F1" s="2"/>
    </row>
    <row r="2" spans="1:6" x14ac:dyDescent="0.25">
      <c r="A2" s="1" t="s">
        <v>1</v>
      </c>
      <c r="B2" s="2"/>
      <c r="C2" s="2"/>
      <c r="D2" s="2"/>
      <c r="E2" s="2"/>
      <c r="F2" s="2"/>
    </row>
    <row r="3" spans="1:6" x14ac:dyDescent="0.25">
      <c r="A3" s="2"/>
      <c r="B3" s="2"/>
      <c r="C3" s="2"/>
      <c r="D3" s="2"/>
      <c r="E3" s="2"/>
      <c r="F3" s="2"/>
    </row>
    <row r="4" spans="1:6" x14ac:dyDescent="0.25">
      <c r="A4" s="34" t="s">
        <v>2</v>
      </c>
      <c r="B4" s="34"/>
      <c r="C4" s="34"/>
      <c r="D4" s="34"/>
      <c r="E4" s="34"/>
      <c r="F4" s="34"/>
    </row>
    <row r="5" spans="1:6" x14ac:dyDescent="0.25">
      <c r="A5" s="34" t="s">
        <v>102</v>
      </c>
      <c r="B5" s="34"/>
      <c r="C5" s="34"/>
      <c r="D5" s="34"/>
      <c r="E5" s="34"/>
      <c r="F5" s="34"/>
    </row>
    <row r="6" spans="1:6" ht="15.6" thickBot="1" x14ac:dyDescent="0.3">
      <c r="A6" s="2"/>
      <c r="B6" s="2"/>
      <c r="C6" s="2"/>
      <c r="D6" s="2"/>
      <c r="E6" s="2"/>
      <c r="F6" s="2"/>
    </row>
    <row r="7" spans="1:6" ht="31.5" customHeight="1" thickBot="1" x14ac:dyDescent="0.3">
      <c r="A7" s="3" t="s">
        <v>3</v>
      </c>
      <c r="B7" s="4" t="s">
        <v>80</v>
      </c>
      <c r="C7" s="5" t="s">
        <v>4</v>
      </c>
      <c r="D7" s="5" t="s">
        <v>5</v>
      </c>
      <c r="E7" s="5" t="s">
        <v>6</v>
      </c>
      <c r="F7" s="6" t="s">
        <v>7</v>
      </c>
    </row>
    <row r="8" spans="1:6" x14ac:dyDescent="0.25">
      <c r="A8" s="7" t="s">
        <v>8</v>
      </c>
      <c r="B8" s="8">
        <f>+B9+B19+B43+B52+B54</f>
        <v>191965999.99998829</v>
      </c>
      <c r="C8" s="8">
        <f>abr!E8</f>
        <v>62774452.460000008</v>
      </c>
      <c r="D8" s="8">
        <f t="shared" ref="D8:F8" si="0">+D9+D19+D43+D52+D54</f>
        <v>17862099.279999994</v>
      </c>
      <c r="E8" s="8">
        <f t="shared" si="0"/>
        <v>80636551.739999995</v>
      </c>
      <c r="F8" s="8">
        <f t="shared" si="0"/>
        <v>111329448.25998829</v>
      </c>
    </row>
    <row r="9" spans="1:6" s="11" customFormat="1" x14ac:dyDescent="0.25">
      <c r="A9" s="9" t="s">
        <v>9</v>
      </c>
      <c r="B9" s="10">
        <f>+SUM(B10:B18)</f>
        <v>161572999.99998829</v>
      </c>
      <c r="C9" s="10">
        <f>abr!E9</f>
        <v>56124129.75</v>
      </c>
      <c r="D9" s="10">
        <f t="shared" ref="D9:F9" si="1">+SUM(D10:D18)</f>
        <v>14895748.949999997</v>
      </c>
      <c r="E9" s="10">
        <f t="shared" si="1"/>
        <v>71019878.699999988</v>
      </c>
      <c r="F9" s="10">
        <f t="shared" si="1"/>
        <v>90553121.2999883</v>
      </c>
    </row>
    <row r="10" spans="1:6" x14ac:dyDescent="0.25">
      <c r="A10" s="12" t="s">
        <v>10</v>
      </c>
      <c r="B10" s="31">
        <v>3193924.4999999995</v>
      </c>
      <c r="C10" s="14">
        <f>abr!E10</f>
        <v>956125.53</v>
      </c>
      <c r="D10" s="15">
        <v>237137.92000000001</v>
      </c>
      <c r="E10" s="15">
        <f>+C10+D10</f>
        <v>1193263.45</v>
      </c>
      <c r="F10" s="16">
        <f>+B10-E10</f>
        <v>2000661.0499999996</v>
      </c>
    </row>
    <row r="11" spans="1:6" x14ac:dyDescent="0.25">
      <c r="A11" s="12" t="s">
        <v>11</v>
      </c>
      <c r="B11" s="31">
        <v>20521439.249999996</v>
      </c>
      <c r="C11" s="14">
        <f>abr!E11</f>
        <v>6899538.0999999996</v>
      </c>
      <c r="D11" s="15">
        <v>2039105.66</v>
      </c>
      <c r="E11" s="15">
        <f t="shared" ref="E11:E18" si="2">+C11+D11</f>
        <v>8938643.7599999998</v>
      </c>
      <c r="F11" s="16">
        <f t="shared" ref="F11:F18" si="3">+B11-E11</f>
        <v>11582795.489999996</v>
      </c>
    </row>
    <row r="12" spans="1:6" x14ac:dyDescent="0.25">
      <c r="A12" s="12" t="s">
        <v>12</v>
      </c>
      <c r="B12" s="31">
        <v>3604632.7199999997</v>
      </c>
      <c r="C12" s="14">
        <f>abr!E12</f>
        <v>1114722.2000000002</v>
      </c>
      <c r="D12" s="15">
        <v>357818.29</v>
      </c>
      <c r="E12" s="15">
        <f t="shared" si="2"/>
        <v>1472540.4900000002</v>
      </c>
      <c r="F12" s="16">
        <f t="shared" si="3"/>
        <v>2132092.2299999995</v>
      </c>
    </row>
    <row r="13" spans="1:6" x14ac:dyDescent="0.25">
      <c r="A13" s="12" t="s">
        <v>13</v>
      </c>
      <c r="B13" s="31">
        <v>85858656.079584002</v>
      </c>
      <c r="C13" s="14">
        <f>abr!E13</f>
        <v>36244514.520000003</v>
      </c>
      <c r="D13" s="15">
        <v>8961025.9199999999</v>
      </c>
      <c r="E13" s="15">
        <f t="shared" si="2"/>
        <v>45205540.440000005</v>
      </c>
      <c r="F13" s="16">
        <f t="shared" si="3"/>
        <v>40653115.639583997</v>
      </c>
    </row>
    <row r="14" spans="1:6" x14ac:dyDescent="0.25">
      <c r="A14" s="12" t="s">
        <v>14</v>
      </c>
      <c r="B14" s="31">
        <v>25350158.710404318</v>
      </c>
      <c r="C14" s="14">
        <f>abr!E14</f>
        <v>8396424.0399999991</v>
      </c>
      <c r="D14" s="15">
        <v>2486210.61</v>
      </c>
      <c r="E14" s="15">
        <f t="shared" si="2"/>
        <v>10882634.649999999</v>
      </c>
      <c r="F14" s="16">
        <f t="shared" si="3"/>
        <v>14467524.060404319</v>
      </c>
    </row>
    <row r="15" spans="1:6" x14ac:dyDescent="0.25">
      <c r="A15" s="12" t="s">
        <v>15</v>
      </c>
      <c r="B15" s="31">
        <v>3289000</v>
      </c>
      <c r="C15" s="14">
        <f>abr!E15</f>
        <v>1140330.68</v>
      </c>
      <c r="D15" s="33">
        <v>354779.77</v>
      </c>
      <c r="E15" s="15">
        <f t="shared" si="2"/>
        <v>1495110.45</v>
      </c>
      <c r="F15" s="16">
        <f t="shared" si="3"/>
        <v>1793889.55</v>
      </c>
    </row>
    <row r="16" spans="1:6" x14ac:dyDescent="0.25">
      <c r="A16" s="12" t="s">
        <v>16</v>
      </c>
      <c r="B16" s="31">
        <v>1442699.7</v>
      </c>
      <c r="C16" s="14">
        <f>abr!E16</f>
        <v>617200.67999999993</v>
      </c>
      <c r="D16" s="15">
        <v>140385.78</v>
      </c>
      <c r="E16" s="15">
        <f t="shared" si="2"/>
        <v>757586.46</v>
      </c>
      <c r="F16" s="16">
        <f t="shared" si="3"/>
        <v>685113.24</v>
      </c>
    </row>
    <row r="17" spans="1:6" x14ac:dyDescent="0.25">
      <c r="A17" s="12" t="s">
        <v>17</v>
      </c>
      <c r="B17" s="31">
        <f>14326051+438.04</f>
        <v>14326489.039999999</v>
      </c>
      <c r="C17" s="14">
        <f>abr!E17</f>
        <v>0</v>
      </c>
      <c r="D17" s="15"/>
      <c r="E17" s="15">
        <f t="shared" si="2"/>
        <v>0</v>
      </c>
      <c r="F17" s="16">
        <f t="shared" si="3"/>
        <v>14326489.039999999</v>
      </c>
    </row>
    <row r="18" spans="1:6" x14ac:dyDescent="0.25">
      <c r="A18" s="12" t="s">
        <v>18</v>
      </c>
      <c r="B18" s="31">
        <v>3986000</v>
      </c>
      <c r="C18" s="14">
        <f>abr!E18</f>
        <v>755274</v>
      </c>
      <c r="D18" s="15">
        <v>319285</v>
      </c>
      <c r="E18" s="15">
        <f t="shared" si="2"/>
        <v>1074559</v>
      </c>
      <c r="F18" s="16">
        <f t="shared" si="3"/>
        <v>2911441</v>
      </c>
    </row>
    <row r="19" spans="1:6" x14ac:dyDescent="0.25">
      <c r="A19" s="9" t="s">
        <v>19</v>
      </c>
      <c r="B19" s="10">
        <f>+SUM(B20:B42)</f>
        <v>16601000</v>
      </c>
      <c r="C19" s="10">
        <f>abr!E19</f>
        <v>4274684.92</v>
      </c>
      <c r="D19" s="10">
        <f t="shared" ref="D19:F19" si="4">+SUM(D20:D42)</f>
        <v>1490492.75</v>
      </c>
      <c r="E19" s="10">
        <f t="shared" si="4"/>
        <v>5765177.6699999999</v>
      </c>
      <c r="F19" s="10">
        <f t="shared" si="4"/>
        <v>10835822.33</v>
      </c>
    </row>
    <row r="20" spans="1:6" x14ac:dyDescent="0.25">
      <c r="A20" s="17" t="s">
        <v>20</v>
      </c>
      <c r="B20" s="16">
        <v>186000</v>
      </c>
      <c r="C20" s="14">
        <f>abr!E20</f>
        <v>70096.3</v>
      </c>
      <c r="D20" s="15">
        <v>6000</v>
      </c>
      <c r="E20" s="15">
        <f t="shared" ref="E20:E42" si="5">+C20+D20</f>
        <v>76096.3</v>
      </c>
      <c r="F20" s="16">
        <f t="shared" ref="F20:F42" si="6">+B20-E20</f>
        <v>109903.7</v>
      </c>
    </row>
    <row r="21" spans="1:6" x14ac:dyDescent="0.25">
      <c r="A21" s="17" t="s">
        <v>21</v>
      </c>
      <c r="B21" s="16">
        <v>1940000</v>
      </c>
      <c r="C21" s="14">
        <f>abr!E21</f>
        <v>982843.28</v>
      </c>
      <c r="D21" s="15">
        <v>213901.67</v>
      </c>
      <c r="E21" s="15">
        <f t="shared" si="5"/>
        <v>1196744.95</v>
      </c>
      <c r="F21" s="16">
        <f t="shared" si="6"/>
        <v>743255.05</v>
      </c>
    </row>
    <row r="22" spans="1:6" x14ac:dyDescent="0.25">
      <c r="A22" s="17" t="s">
        <v>22</v>
      </c>
      <c r="B22" s="16">
        <v>682000</v>
      </c>
      <c r="C22" s="14">
        <f>abr!E22</f>
        <v>33824.5</v>
      </c>
      <c r="D22" s="15">
        <v>138244.41</v>
      </c>
      <c r="E22" s="15">
        <f t="shared" si="5"/>
        <v>172068.91</v>
      </c>
      <c r="F22" s="16">
        <f t="shared" si="6"/>
        <v>509931.08999999997</v>
      </c>
    </row>
    <row r="23" spans="1:6" x14ac:dyDescent="0.25">
      <c r="A23" s="17" t="s">
        <v>23</v>
      </c>
      <c r="B23" s="16">
        <v>3166000</v>
      </c>
      <c r="C23" s="14">
        <f>abr!E23</f>
        <v>1327743.94</v>
      </c>
      <c r="D23" s="15">
        <v>274138.15999999997</v>
      </c>
      <c r="E23" s="15">
        <f t="shared" si="5"/>
        <v>1601882.0999999999</v>
      </c>
      <c r="F23" s="16">
        <f t="shared" si="6"/>
        <v>1564117.9000000001</v>
      </c>
    </row>
    <row r="24" spans="1:6" x14ac:dyDescent="0.25">
      <c r="A24" s="17" t="s">
        <v>24</v>
      </c>
      <c r="B24" s="16">
        <v>156000</v>
      </c>
      <c r="C24" s="14">
        <f>abr!E24</f>
        <v>0</v>
      </c>
      <c r="D24" s="15"/>
      <c r="E24" s="15">
        <f t="shared" si="5"/>
        <v>0</v>
      </c>
      <c r="F24" s="16">
        <f t="shared" si="6"/>
        <v>156000</v>
      </c>
    </row>
    <row r="25" spans="1:6" x14ac:dyDescent="0.25">
      <c r="A25" s="17" t="s">
        <v>25</v>
      </c>
      <c r="B25" s="16">
        <v>900000</v>
      </c>
      <c r="C25" s="14">
        <f>abr!E25</f>
        <v>167513.79999999999</v>
      </c>
      <c r="D25" s="15">
        <v>43799</v>
      </c>
      <c r="E25" s="15">
        <f t="shared" si="5"/>
        <v>211312.8</v>
      </c>
      <c r="F25" s="16">
        <f t="shared" si="6"/>
        <v>688687.2</v>
      </c>
    </row>
    <row r="26" spans="1:6" x14ac:dyDescent="0.25">
      <c r="A26" s="17" t="s">
        <v>26</v>
      </c>
      <c r="B26" s="16">
        <v>660000</v>
      </c>
      <c r="C26" s="14">
        <f>abr!E26</f>
        <v>119444</v>
      </c>
      <c r="D26" s="15">
        <v>10230</v>
      </c>
      <c r="E26" s="15">
        <f t="shared" si="5"/>
        <v>129674</v>
      </c>
      <c r="F26" s="16">
        <f t="shared" si="6"/>
        <v>530326</v>
      </c>
    </row>
    <row r="27" spans="1:6" x14ac:dyDescent="0.25">
      <c r="A27" s="17" t="s">
        <v>27</v>
      </c>
      <c r="B27" s="16">
        <v>3000000</v>
      </c>
      <c r="C27" s="14">
        <f>abr!E27</f>
        <v>822760.67999999993</v>
      </c>
      <c r="D27" s="15">
        <v>327695</v>
      </c>
      <c r="E27" s="15">
        <f t="shared" si="5"/>
        <v>1150455.68</v>
      </c>
      <c r="F27" s="16">
        <f t="shared" si="6"/>
        <v>1849544.32</v>
      </c>
    </row>
    <row r="28" spans="1:6" x14ac:dyDescent="0.25">
      <c r="A28" s="17" t="s">
        <v>28</v>
      </c>
      <c r="B28" s="16">
        <v>600000</v>
      </c>
      <c r="C28" s="14">
        <f>abr!E28</f>
        <v>159705.70000000001</v>
      </c>
      <c r="D28" s="15">
        <v>112830</v>
      </c>
      <c r="E28" s="15">
        <f t="shared" si="5"/>
        <v>272535.7</v>
      </c>
      <c r="F28" s="16">
        <f t="shared" si="6"/>
        <v>327464.3</v>
      </c>
    </row>
    <row r="29" spans="1:6" x14ac:dyDescent="0.25">
      <c r="A29" s="17" t="s">
        <v>29</v>
      </c>
      <c r="B29" s="16">
        <v>200000</v>
      </c>
      <c r="C29" s="14">
        <f>abr!E29</f>
        <v>77728.399999999994</v>
      </c>
      <c r="D29" s="15">
        <v>13710</v>
      </c>
      <c r="E29" s="15">
        <f t="shared" si="5"/>
        <v>91438.399999999994</v>
      </c>
      <c r="F29" s="16">
        <f t="shared" si="6"/>
        <v>108561.60000000001</v>
      </c>
    </row>
    <row r="30" spans="1:6" x14ac:dyDescent="0.25">
      <c r="A30" s="17" t="s">
        <v>30</v>
      </c>
      <c r="B30" s="16">
        <v>8000</v>
      </c>
      <c r="C30" s="14">
        <f>abr!E30</f>
        <v>0</v>
      </c>
      <c r="D30" s="15"/>
      <c r="E30" s="15">
        <f t="shared" si="5"/>
        <v>0</v>
      </c>
      <c r="F30" s="16">
        <f t="shared" si="6"/>
        <v>8000</v>
      </c>
    </row>
    <row r="31" spans="1:6" x14ac:dyDescent="0.25">
      <c r="A31" s="17" t="s">
        <v>32</v>
      </c>
      <c r="B31" s="16">
        <v>100000</v>
      </c>
      <c r="C31" s="14">
        <f>abr!E31</f>
        <v>33816.86</v>
      </c>
      <c r="D31" s="15"/>
      <c r="E31" s="15">
        <f t="shared" si="5"/>
        <v>33816.86</v>
      </c>
      <c r="F31" s="16">
        <f t="shared" si="6"/>
        <v>66183.14</v>
      </c>
    </row>
    <row r="32" spans="1:6" x14ac:dyDescent="0.25">
      <c r="A32" s="17" t="s">
        <v>33</v>
      </c>
      <c r="B32" s="16">
        <v>10000</v>
      </c>
      <c r="C32" s="14">
        <f>abr!E32</f>
        <v>0</v>
      </c>
      <c r="D32" s="15"/>
      <c r="E32" s="15">
        <f t="shared" si="5"/>
        <v>0</v>
      </c>
      <c r="F32" s="16">
        <f t="shared" si="6"/>
        <v>10000</v>
      </c>
    </row>
    <row r="33" spans="1:6" x14ac:dyDescent="0.25">
      <c r="A33" s="17" t="s">
        <v>34</v>
      </c>
      <c r="B33" s="16">
        <v>100000</v>
      </c>
      <c r="C33" s="14">
        <f>abr!E33</f>
        <v>9120</v>
      </c>
      <c r="D33" s="15">
        <v>3642</v>
      </c>
      <c r="E33" s="15">
        <f t="shared" si="5"/>
        <v>12762</v>
      </c>
      <c r="F33" s="16">
        <f t="shared" si="6"/>
        <v>87238</v>
      </c>
    </row>
    <row r="34" spans="1:6" x14ac:dyDescent="0.25">
      <c r="A34" s="17" t="s">
        <v>35</v>
      </c>
      <c r="B34" s="16">
        <v>200000</v>
      </c>
      <c r="C34" s="14">
        <f>abr!E34</f>
        <v>0</v>
      </c>
      <c r="D34" s="15"/>
      <c r="E34" s="15">
        <f t="shared" si="5"/>
        <v>0</v>
      </c>
      <c r="F34" s="16">
        <f t="shared" si="6"/>
        <v>200000</v>
      </c>
    </row>
    <row r="35" spans="1:6" x14ac:dyDescent="0.25">
      <c r="A35" s="17" t="s">
        <v>36</v>
      </c>
      <c r="B35" s="16">
        <v>1300000</v>
      </c>
      <c r="C35" s="14">
        <f>abr!E35</f>
        <v>402069.45999999996</v>
      </c>
      <c r="D35" s="15">
        <v>312616.51</v>
      </c>
      <c r="E35" s="15">
        <f t="shared" si="5"/>
        <v>714685.97</v>
      </c>
      <c r="F35" s="16">
        <f t="shared" si="6"/>
        <v>585314.03</v>
      </c>
    </row>
    <row r="36" spans="1:6" x14ac:dyDescent="0.25">
      <c r="A36" s="17" t="s">
        <v>37</v>
      </c>
      <c r="B36" s="16">
        <v>100000</v>
      </c>
      <c r="C36" s="14">
        <f>abr!E36</f>
        <v>0</v>
      </c>
      <c r="D36" s="15"/>
      <c r="E36" s="15">
        <f t="shared" si="5"/>
        <v>0</v>
      </c>
      <c r="F36" s="16">
        <f t="shared" si="6"/>
        <v>100000</v>
      </c>
    </row>
    <row r="37" spans="1:6" x14ac:dyDescent="0.25">
      <c r="A37" s="17" t="s">
        <v>38</v>
      </c>
      <c r="B37" s="16">
        <v>150000</v>
      </c>
      <c r="C37" s="14">
        <f>abr!E37</f>
        <v>7860</v>
      </c>
      <c r="D37" s="15"/>
      <c r="E37" s="15">
        <f t="shared" si="5"/>
        <v>7860</v>
      </c>
      <c r="F37" s="16">
        <f t="shared" si="6"/>
        <v>142140</v>
      </c>
    </row>
    <row r="38" spans="1:6" x14ac:dyDescent="0.25">
      <c r="A38" s="17" t="s">
        <v>39</v>
      </c>
      <c r="B38" s="16">
        <v>100000</v>
      </c>
      <c r="C38" s="14">
        <f>abr!E38</f>
        <v>0</v>
      </c>
      <c r="D38" s="15">
        <v>9696</v>
      </c>
      <c r="E38" s="15">
        <f t="shared" si="5"/>
        <v>9696</v>
      </c>
      <c r="F38" s="16">
        <f t="shared" si="6"/>
        <v>90304</v>
      </c>
    </row>
    <row r="39" spans="1:6" x14ac:dyDescent="0.25">
      <c r="A39" s="12" t="s">
        <v>40</v>
      </c>
      <c r="B39" s="16">
        <v>50000</v>
      </c>
      <c r="C39" s="14">
        <f>abr!E39</f>
        <v>0</v>
      </c>
      <c r="D39" s="15"/>
      <c r="E39" s="15">
        <f t="shared" si="5"/>
        <v>0</v>
      </c>
      <c r="F39" s="16">
        <f t="shared" si="6"/>
        <v>50000</v>
      </c>
    </row>
    <row r="40" spans="1:6" x14ac:dyDescent="0.25">
      <c r="A40" s="12" t="s">
        <v>41</v>
      </c>
      <c r="B40" s="16">
        <v>2800000</v>
      </c>
      <c r="C40" s="14">
        <f>abr!E40</f>
        <v>0</v>
      </c>
      <c r="D40" s="15"/>
      <c r="E40" s="15">
        <f t="shared" si="5"/>
        <v>0</v>
      </c>
      <c r="F40" s="16">
        <f t="shared" si="6"/>
        <v>2800000</v>
      </c>
    </row>
    <row r="41" spans="1:6" x14ac:dyDescent="0.25">
      <c r="A41" s="17" t="s">
        <v>81</v>
      </c>
      <c r="B41" s="16">
        <v>150000</v>
      </c>
      <c r="C41" s="14">
        <f>abr!E41</f>
        <v>50013</v>
      </c>
      <c r="D41" s="15">
        <v>23990</v>
      </c>
      <c r="E41" s="15">
        <f t="shared" si="5"/>
        <v>74003</v>
      </c>
      <c r="F41" s="16">
        <f t="shared" si="6"/>
        <v>75997</v>
      </c>
    </row>
    <row r="42" spans="1:6" x14ac:dyDescent="0.25">
      <c r="A42" s="12" t="s">
        <v>42</v>
      </c>
      <c r="B42" s="16">
        <v>43000</v>
      </c>
      <c r="C42" s="14">
        <f>abr!E42</f>
        <v>10145</v>
      </c>
      <c r="D42" s="15"/>
      <c r="E42" s="15">
        <f t="shared" si="5"/>
        <v>10145</v>
      </c>
      <c r="F42" s="16">
        <f t="shared" si="6"/>
        <v>32855</v>
      </c>
    </row>
    <row r="43" spans="1:6" x14ac:dyDescent="0.25">
      <c r="A43" s="19" t="s">
        <v>43</v>
      </c>
      <c r="B43" s="20">
        <f>+SUM(B44:B51)</f>
        <v>5450000</v>
      </c>
      <c r="C43" s="20">
        <f>abr!E43</f>
        <v>1143383.8799999999</v>
      </c>
      <c r="D43" s="20">
        <f t="shared" ref="D43:F43" si="7">+SUM(D44:D51)</f>
        <v>401291.41000000003</v>
      </c>
      <c r="E43" s="20">
        <f t="shared" si="7"/>
        <v>1544675.29</v>
      </c>
      <c r="F43" s="20">
        <f t="shared" si="7"/>
        <v>3905324.71</v>
      </c>
    </row>
    <row r="44" spans="1:6" x14ac:dyDescent="0.25">
      <c r="A44" s="17" t="s">
        <v>44</v>
      </c>
      <c r="B44" s="16">
        <v>150000</v>
      </c>
      <c r="C44" s="14">
        <f>abr!E44</f>
        <v>26377.94</v>
      </c>
      <c r="D44" s="15">
        <v>100389.95</v>
      </c>
      <c r="E44" s="15">
        <f t="shared" ref="E44:E51" si="8">+C44+D44</f>
        <v>126767.89</v>
      </c>
      <c r="F44" s="16">
        <f t="shared" ref="F44:F51" si="9">+B44-E44</f>
        <v>23232.11</v>
      </c>
    </row>
    <row r="45" spans="1:6" x14ac:dyDescent="0.25">
      <c r="A45" s="17" t="s">
        <v>45</v>
      </c>
      <c r="B45" s="16">
        <v>500000</v>
      </c>
      <c r="C45" s="14">
        <f>abr!E45</f>
        <v>101997.86</v>
      </c>
      <c r="D45" s="15">
        <v>18000</v>
      </c>
      <c r="E45" s="15">
        <f t="shared" si="8"/>
        <v>119997.86</v>
      </c>
      <c r="F45" s="16">
        <f t="shared" si="9"/>
        <v>380002.14</v>
      </c>
    </row>
    <row r="46" spans="1:6" x14ac:dyDescent="0.25">
      <c r="A46" s="17" t="s">
        <v>46</v>
      </c>
      <c r="B46" s="16">
        <v>180000</v>
      </c>
      <c r="C46" s="14">
        <f>abr!E46</f>
        <v>6434.88</v>
      </c>
      <c r="D46" s="15">
        <v>3134.98</v>
      </c>
      <c r="E46" s="15">
        <f t="shared" si="8"/>
        <v>9569.86</v>
      </c>
      <c r="F46" s="16">
        <f t="shared" si="9"/>
        <v>170430.14</v>
      </c>
    </row>
    <row r="47" spans="1:6" x14ac:dyDescent="0.25">
      <c r="A47" s="17" t="s">
        <v>47</v>
      </c>
      <c r="B47" s="16">
        <v>1420000</v>
      </c>
      <c r="C47" s="14">
        <f>abr!E47</f>
        <v>453304.88</v>
      </c>
      <c r="D47" s="15">
        <v>116521.96</v>
      </c>
      <c r="E47" s="15">
        <f t="shared" si="8"/>
        <v>569826.84</v>
      </c>
      <c r="F47" s="16">
        <f t="shared" si="9"/>
        <v>850173.16</v>
      </c>
    </row>
    <row r="48" spans="1:6" x14ac:dyDescent="0.25">
      <c r="A48" s="17" t="s">
        <v>48</v>
      </c>
      <c r="B48" s="16">
        <v>900000</v>
      </c>
      <c r="C48" s="14">
        <f>abr!E48</f>
        <v>116882.83</v>
      </c>
      <c r="D48" s="15">
        <v>32255.02</v>
      </c>
      <c r="E48" s="15">
        <f t="shared" si="8"/>
        <v>149137.85</v>
      </c>
      <c r="F48" s="16">
        <f t="shared" si="9"/>
        <v>750862.15</v>
      </c>
    </row>
    <row r="49" spans="1:6" x14ac:dyDescent="0.25">
      <c r="A49" s="12" t="s">
        <v>49</v>
      </c>
      <c r="B49" s="16">
        <v>300000</v>
      </c>
      <c r="C49" s="14">
        <f>abr!E49</f>
        <v>65650.489999999991</v>
      </c>
      <c r="D49" s="15">
        <v>22154.5</v>
      </c>
      <c r="E49" s="15">
        <f t="shared" si="8"/>
        <v>87804.989999999991</v>
      </c>
      <c r="F49" s="16">
        <f t="shared" si="9"/>
        <v>212195.01</v>
      </c>
    </row>
    <row r="50" spans="1:6" x14ac:dyDescent="0.25">
      <c r="A50" s="12" t="s">
        <v>50</v>
      </c>
      <c r="B50" s="16">
        <v>200000</v>
      </c>
      <c r="C50" s="14">
        <f>abr!E50</f>
        <v>9000</v>
      </c>
      <c r="D50" s="15"/>
      <c r="E50" s="15">
        <f t="shared" si="8"/>
        <v>9000</v>
      </c>
      <c r="F50" s="16">
        <f t="shared" si="9"/>
        <v>191000</v>
      </c>
    </row>
    <row r="51" spans="1:6" x14ac:dyDescent="0.25">
      <c r="A51" s="12" t="s">
        <v>31</v>
      </c>
      <c r="B51" s="16">
        <v>1800000</v>
      </c>
      <c r="C51" s="14">
        <f>abr!E51</f>
        <v>363735</v>
      </c>
      <c r="D51" s="15">
        <v>108835</v>
      </c>
      <c r="E51" s="15">
        <f t="shared" si="8"/>
        <v>472570</v>
      </c>
      <c r="F51" s="16">
        <f t="shared" si="9"/>
        <v>1327430</v>
      </c>
    </row>
    <row r="52" spans="1:6" x14ac:dyDescent="0.25">
      <c r="A52" s="9" t="s">
        <v>51</v>
      </c>
      <c r="B52" s="10">
        <f>+B53</f>
        <v>0</v>
      </c>
      <c r="C52" s="10">
        <f>abr!E52</f>
        <v>0</v>
      </c>
      <c r="D52" s="10"/>
      <c r="E52" s="10">
        <f t="shared" ref="E52:F52" si="10">+E53</f>
        <v>0</v>
      </c>
      <c r="F52" s="10">
        <f t="shared" si="10"/>
        <v>0</v>
      </c>
    </row>
    <row r="53" spans="1:6" x14ac:dyDescent="0.25">
      <c r="A53" s="12" t="s">
        <v>51</v>
      </c>
      <c r="B53" s="15">
        <v>0</v>
      </c>
      <c r="C53" s="14">
        <f>abr!E53</f>
        <v>0</v>
      </c>
      <c r="D53" s="15"/>
      <c r="E53" s="15">
        <f t="shared" ref="E53" si="11">+C53+D53</f>
        <v>0</v>
      </c>
      <c r="F53" s="16">
        <f t="shared" ref="F53" si="12">+B53-E53</f>
        <v>0</v>
      </c>
    </row>
    <row r="54" spans="1:6" x14ac:dyDescent="0.25">
      <c r="A54" s="9" t="s">
        <v>52</v>
      </c>
      <c r="B54" s="10">
        <f>+SUM(B55:B66)</f>
        <v>8342000</v>
      </c>
      <c r="C54" s="10">
        <f>abr!E54</f>
        <v>1232253.9100000001</v>
      </c>
      <c r="D54" s="10">
        <f t="shared" ref="D54:F54" si="13">+SUM(D55:D66)</f>
        <v>1074566.17</v>
      </c>
      <c r="E54" s="10">
        <f t="shared" si="13"/>
        <v>2306820.08</v>
      </c>
      <c r="F54" s="10">
        <f t="shared" si="13"/>
        <v>6035179.9199999999</v>
      </c>
    </row>
    <row r="55" spans="1:6" x14ac:dyDescent="0.25">
      <c r="A55" s="12" t="s">
        <v>53</v>
      </c>
      <c r="B55" s="15">
        <v>150000</v>
      </c>
      <c r="C55" s="14">
        <f>abr!E55</f>
        <v>0</v>
      </c>
      <c r="D55" s="15"/>
      <c r="E55" s="15">
        <f t="shared" ref="E55:E66" si="14">+C55+D55</f>
        <v>0</v>
      </c>
      <c r="F55" s="16">
        <f t="shared" ref="F55:F66" si="15">+B55-E55</f>
        <v>150000</v>
      </c>
    </row>
    <row r="56" spans="1:6" x14ac:dyDescent="0.25">
      <c r="A56" s="12" t="s">
        <v>54</v>
      </c>
      <c r="B56" s="15">
        <v>500000</v>
      </c>
      <c r="C56" s="14">
        <f>abr!E56</f>
        <v>90000</v>
      </c>
      <c r="D56" s="15">
        <v>40000</v>
      </c>
      <c r="E56" s="15">
        <f t="shared" si="14"/>
        <v>130000</v>
      </c>
      <c r="F56" s="16">
        <f t="shared" si="15"/>
        <v>370000</v>
      </c>
    </row>
    <row r="57" spans="1:6" x14ac:dyDescent="0.25">
      <c r="A57" s="12" t="s">
        <v>55</v>
      </c>
      <c r="B57" s="15">
        <v>2014000</v>
      </c>
      <c r="C57" s="14">
        <f>abr!E57</f>
        <v>796970.25</v>
      </c>
      <c r="D57" s="15">
        <v>177700</v>
      </c>
      <c r="E57" s="15">
        <f t="shared" si="14"/>
        <v>974670.25</v>
      </c>
      <c r="F57" s="16">
        <f t="shared" si="15"/>
        <v>1039329.75</v>
      </c>
    </row>
    <row r="58" spans="1:6" x14ac:dyDescent="0.25">
      <c r="A58" s="12" t="s">
        <v>56</v>
      </c>
      <c r="B58" s="15">
        <v>300000</v>
      </c>
      <c r="C58" s="14">
        <f>abr!E58</f>
        <v>0</v>
      </c>
      <c r="D58" s="15"/>
      <c r="E58" s="15">
        <f t="shared" si="14"/>
        <v>0</v>
      </c>
      <c r="F58" s="16">
        <f t="shared" si="15"/>
        <v>300000</v>
      </c>
    </row>
    <row r="59" spans="1:6" x14ac:dyDescent="0.25">
      <c r="A59" s="12" t="s">
        <v>57</v>
      </c>
      <c r="B59" s="13">
        <v>150000</v>
      </c>
      <c r="C59" s="14">
        <f>abr!E59</f>
        <v>2636</v>
      </c>
      <c r="D59" s="15">
        <v>12000</v>
      </c>
      <c r="E59" s="15">
        <f t="shared" si="14"/>
        <v>14636</v>
      </c>
      <c r="F59" s="16">
        <f t="shared" si="15"/>
        <v>135364</v>
      </c>
    </row>
    <row r="60" spans="1:6" x14ac:dyDescent="0.25">
      <c r="A60" s="12" t="s">
        <v>58</v>
      </c>
      <c r="B60" s="15">
        <v>90000</v>
      </c>
      <c r="C60" s="14">
        <f>abr!E60</f>
        <v>18997.66</v>
      </c>
      <c r="D60" s="15">
        <v>4270.08</v>
      </c>
      <c r="E60" s="15">
        <f t="shared" si="14"/>
        <v>23267.739999999998</v>
      </c>
      <c r="F60" s="16">
        <f t="shared" si="15"/>
        <v>66732.260000000009</v>
      </c>
    </row>
    <row r="61" spans="1:6" x14ac:dyDescent="0.25">
      <c r="A61" s="12" t="s">
        <v>59</v>
      </c>
      <c r="B61" s="13">
        <v>300000</v>
      </c>
      <c r="C61" s="14">
        <f>abr!E61</f>
        <v>0</v>
      </c>
      <c r="D61" s="15"/>
      <c r="E61" s="15">
        <f t="shared" si="14"/>
        <v>0</v>
      </c>
      <c r="F61" s="16">
        <f t="shared" si="15"/>
        <v>300000</v>
      </c>
    </row>
    <row r="62" spans="1:6" x14ac:dyDescent="0.25">
      <c r="A62" s="12" t="s">
        <v>60</v>
      </c>
      <c r="B62" s="13">
        <v>2000000</v>
      </c>
      <c r="C62" s="14">
        <f>abr!E62</f>
        <v>37560</v>
      </c>
      <c r="D62" s="15"/>
      <c r="E62" s="15">
        <f t="shared" si="14"/>
        <v>37560</v>
      </c>
      <c r="F62" s="16">
        <f t="shared" si="15"/>
        <v>1962440</v>
      </c>
    </row>
    <row r="63" spans="1:6" x14ac:dyDescent="0.25">
      <c r="A63" s="12" t="s">
        <v>61</v>
      </c>
      <c r="B63" s="13">
        <v>1000000</v>
      </c>
      <c r="C63" s="14">
        <f>abr!E63</f>
        <v>0</v>
      </c>
      <c r="D63" s="15">
        <v>750000</v>
      </c>
      <c r="E63" s="15">
        <f t="shared" si="14"/>
        <v>750000</v>
      </c>
      <c r="F63" s="16">
        <f t="shared" si="15"/>
        <v>250000</v>
      </c>
    </row>
    <row r="64" spans="1:6" x14ac:dyDescent="0.25">
      <c r="A64" s="17" t="s">
        <v>62</v>
      </c>
      <c r="B64" s="13">
        <v>486000</v>
      </c>
      <c r="C64" s="14">
        <f>abr!E64</f>
        <v>106000</v>
      </c>
      <c r="D64" s="15">
        <v>29000</v>
      </c>
      <c r="E64" s="15">
        <f t="shared" si="14"/>
        <v>135000</v>
      </c>
      <c r="F64" s="16">
        <f t="shared" si="15"/>
        <v>351000</v>
      </c>
    </row>
    <row r="65" spans="1:6" x14ac:dyDescent="0.25">
      <c r="A65" s="17" t="s">
        <v>82</v>
      </c>
      <c r="B65" s="13">
        <v>352000</v>
      </c>
      <c r="C65" s="14">
        <f>abr!E65</f>
        <v>28020</v>
      </c>
      <c r="D65" s="15">
        <v>36596.089999999997</v>
      </c>
      <c r="E65" s="15">
        <f t="shared" si="14"/>
        <v>64616.09</v>
      </c>
      <c r="F65" s="16">
        <f t="shared" si="15"/>
        <v>287383.91000000003</v>
      </c>
    </row>
    <row r="66" spans="1:6" x14ac:dyDescent="0.25">
      <c r="A66" s="17" t="s">
        <v>83</v>
      </c>
      <c r="B66" s="13">
        <v>1000000</v>
      </c>
      <c r="C66" s="14">
        <f>abr!E66</f>
        <v>152070</v>
      </c>
      <c r="D66" s="15">
        <v>25000</v>
      </c>
      <c r="E66" s="15">
        <f t="shared" si="14"/>
        <v>177070</v>
      </c>
      <c r="F66" s="16">
        <f t="shared" si="15"/>
        <v>822930</v>
      </c>
    </row>
    <row r="67" spans="1:6" x14ac:dyDescent="0.25">
      <c r="A67" s="17"/>
      <c r="B67" s="18"/>
      <c r="C67" s="14"/>
      <c r="D67" s="15"/>
      <c r="E67" s="15"/>
      <c r="F67" s="16"/>
    </row>
    <row r="68" spans="1:6" x14ac:dyDescent="0.25">
      <c r="A68" s="9" t="s">
        <v>63</v>
      </c>
      <c r="B68" s="10">
        <f>+B69</f>
        <v>26900265</v>
      </c>
      <c r="C68" s="10">
        <f>abr!E68</f>
        <v>10740804.23</v>
      </c>
      <c r="D68" s="10">
        <f t="shared" ref="D68:F68" si="16">+D69</f>
        <v>597248.16</v>
      </c>
      <c r="E68" s="10">
        <f t="shared" si="16"/>
        <v>11338052.390000001</v>
      </c>
      <c r="F68" s="10">
        <f t="shared" si="16"/>
        <v>15562212.609999999</v>
      </c>
    </row>
    <row r="69" spans="1:6" x14ac:dyDescent="0.25">
      <c r="A69" s="9" t="s">
        <v>64</v>
      </c>
      <c r="B69" s="10">
        <f>+B70+B78</f>
        <v>26900265</v>
      </c>
      <c r="C69" s="10">
        <f>abr!E69</f>
        <v>10740804.23</v>
      </c>
      <c r="D69" s="10">
        <f t="shared" ref="D69:F69" si="17">+D70+D78</f>
        <v>597248.16</v>
      </c>
      <c r="E69" s="10">
        <f t="shared" si="17"/>
        <v>11338052.390000001</v>
      </c>
      <c r="F69" s="10">
        <f t="shared" si="17"/>
        <v>15562212.609999999</v>
      </c>
    </row>
    <row r="70" spans="1:6" x14ac:dyDescent="0.25">
      <c r="A70" s="9" t="s">
        <v>65</v>
      </c>
      <c r="B70" s="10">
        <f>+SUM(B71:B77)</f>
        <v>2900000</v>
      </c>
      <c r="C70" s="10">
        <f>abr!E70</f>
        <v>438298.83999999997</v>
      </c>
      <c r="D70" s="10">
        <f t="shared" ref="D70:F70" si="18">+SUM(D71:D77)</f>
        <v>3900</v>
      </c>
      <c r="E70" s="10">
        <f t="shared" si="18"/>
        <v>442198.83999999997</v>
      </c>
      <c r="F70" s="10">
        <f t="shared" si="18"/>
        <v>2457801.16</v>
      </c>
    </row>
    <row r="71" spans="1:6" x14ac:dyDescent="0.25">
      <c r="A71" s="12" t="s">
        <v>66</v>
      </c>
      <c r="B71" s="13">
        <v>1000000</v>
      </c>
      <c r="C71" s="14">
        <f>abr!E71</f>
        <v>152603.84</v>
      </c>
      <c r="D71" s="15">
        <v>3900</v>
      </c>
      <c r="E71" s="15">
        <f t="shared" ref="E71:E77" si="19">+C71+D71</f>
        <v>156503.84</v>
      </c>
      <c r="F71" s="16">
        <f t="shared" ref="F71:F77" si="20">+B71-E71</f>
        <v>843496.16</v>
      </c>
    </row>
    <row r="72" spans="1:6" x14ac:dyDescent="0.25">
      <c r="A72" s="12" t="s">
        <v>67</v>
      </c>
      <c r="B72" s="13">
        <v>500000</v>
      </c>
      <c r="C72" s="14">
        <f>abr!E72</f>
        <v>0</v>
      </c>
      <c r="D72" s="15"/>
      <c r="E72" s="15">
        <f t="shared" si="19"/>
        <v>0</v>
      </c>
      <c r="F72" s="16">
        <f t="shared" si="20"/>
        <v>500000</v>
      </c>
    </row>
    <row r="73" spans="1:6" x14ac:dyDescent="0.25">
      <c r="A73" s="12" t="s">
        <v>68</v>
      </c>
      <c r="B73" s="13">
        <v>1000000</v>
      </c>
      <c r="C73" s="14">
        <f>abr!E73</f>
        <v>285695</v>
      </c>
      <c r="D73" s="15"/>
      <c r="E73" s="15">
        <f t="shared" si="19"/>
        <v>285695</v>
      </c>
      <c r="F73" s="16">
        <f t="shared" si="20"/>
        <v>714305</v>
      </c>
    </row>
    <row r="74" spans="1:6" x14ac:dyDescent="0.25">
      <c r="A74" s="12" t="s">
        <v>69</v>
      </c>
      <c r="B74" s="13">
        <v>350000</v>
      </c>
      <c r="C74" s="14">
        <f>abr!E74</f>
        <v>0</v>
      </c>
      <c r="D74" s="15"/>
      <c r="E74" s="15">
        <f t="shared" si="19"/>
        <v>0</v>
      </c>
      <c r="F74" s="16">
        <f t="shared" si="20"/>
        <v>350000</v>
      </c>
    </row>
    <row r="75" spans="1:6" x14ac:dyDescent="0.25">
      <c r="A75" s="17" t="s">
        <v>70</v>
      </c>
      <c r="B75" s="13">
        <v>50000</v>
      </c>
      <c r="C75" s="14">
        <f>abr!E75</f>
        <v>0</v>
      </c>
      <c r="D75" s="15"/>
      <c r="E75" s="15">
        <f t="shared" si="19"/>
        <v>0</v>
      </c>
      <c r="F75" s="16">
        <f t="shared" si="20"/>
        <v>50000</v>
      </c>
    </row>
    <row r="76" spans="1:6" x14ac:dyDescent="0.25">
      <c r="A76" s="17" t="s">
        <v>71</v>
      </c>
      <c r="B76" s="15">
        <v>0</v>
      </c>
      <c r="C76" s="14">
        <f>abr!E76</f>
        <v>0</v>
      </c>
      <c r="D76" s="15"/>
      <c r="E76" s="15">
        <f t="shared" si="19"/>
        <v>0</v>
      </c>
      <c r="F76" s="16">
        <f t="shared" si="20"/>
        <v>0</v>
      </c>
    </row>
    <row r="77" spans="1:6" x14ac:dyDescent="0.25">
      <c r="A77" s="17" t="s">
        <v>72</v>
      </c>
      <c r="B77" s="15">
        <v>0</v>
      </c>
      <c r="C77" s="14">
        <f>abr!E77</f>
        <v>0</v>
      </c>
      <c r="D77" s="15"/>
      <c r="E77" s="15">
        <f t="shared" si="19"/>
        <v>0</v>
      </c>
      <c r="F77" s="16">
        <f t="shared" si="20"/>
        <v>0</v>
      </c>
    </row>
    <row r="78" spans="1:6" x14ac:dyDescent="0.25">
      <c r="A78" s="9" t="s">
        <v>73</v>
      </c>
      <c r="B78" s="10">
        <f>+SUM(B79:B94)</f>
        <v>24000265</v>
      </c>
      <c r="C78" s="10">
        <f>abr!E78</f>
        <v>10302505.390000001</v>
      </c>
      <c r="D78" s="10">
        <f t="shared" ref="D78:F78" si="21">+SUM(D79:D94)</f>
        <v>593348.16</v>
      </c>
      <c r="E78" s="10">
        <f t="shared" si="21"/>
        <v>10895853.550000001</v>
      </c>
      <c r="F78" s="10">
        <f t="shared" si="21"/>
        <v>13104411.449999999</v>
      </c>
    </row>
    <row r="79" spans="1:6" x14ac:dyDescent="0.25">
      <c r="A79" s="17" t="s">
        <v>74</v>
      </c>
      <c r="B79" s="31">
        <v>272000</v>
      </c>
      <c r="C79" s="14">
        <f>abr!E79</f>
        <v>23950</v>
      </c>
      <c r="D79" s="15">
        <v>25660</v>
      </c>
      <c r="E79" s="15">
        <f t="shared" ref="E79:E94" si="22">+C79+D79</f>
        <v>49610</v>
      </c>
      <c r="F79" s="16">
        <f t="shared" ref="F79:F94" si="23">+B79-E79</f>
        <v>222390</v>
      </c>
    </row>
    <row r="80" spans="1:6" x14ac:dyDescent="0.25">
      <c r="A80" s="17" t="s">
        <v>84</v>
      </c>
      <c r="B80" s="31">
        <v>400000</v>
      </c>
      <c r="C80" s="14">
        <f>abr!E80</f>
        <v>0</v>
      </c>
      <c r="D80" s="15"/>
      <c r="E80" s="15">
        <f t="shared" si="22"/>
        <v>0</v>
      </c>
      <c r="F80" s="16">
        <f t="shared" si="23"/>
        <v>400000</v>
      </c>
    </row>
    <row r="81" spans="1:6" x14ac:dyDescent="0.25">
      <c r="A81" s="17" t="s">
        <v>85</v>
      </c>
      <c r="B81" s="31">
        <v>113000</v>
      </c>
      <c r="C81" s="14">
        <f>abr!E81</f>
        <v>2490</v>
      </c>
      <c r="D81" s="15">
        <v>15500</v>
      </c>
      <c r="E81" s="15">
        <f t="shared" si="22"/>
        <v>17990</v>
      </c>
      <c r="F81" s="16">
        <f t="shared" si="23"/>
        <v>95010</v>
      </c>
    </row>
    <row r="82" spans="1:6" x14ac:dyDescent="0.25">
      <c r="A82" s="17" t="s">
        <v>86</v>
      </c>
      <c r="B82" s="31">
        <v>300000</v>
      </c>
      <c r="C82" s="14">
        <f>abr!E82</f>
        <v>11874.779999999999</v>
      </c>
      <c r="D82" s="15">
        <v>40073.69</v>
      </c>
      <c r="E82" s="15">
        <f t="shared" si="22"/>
        <v>51948.47</v>
      </c>
      <c r="F82" s="16">
        <f t="shared" si="23"/>
        <v>248051.53</v>
      </c>
    </row>
    <row r="83" spans="1:6" x14ac:dyDescent="0.25">
      <c r="A83" s="17" t="s">
        <v>87</v>
      </c>
      <c r="B83" s="31">
        <v>1620000</v>
      </c>
      <c r="C83" s="14">
        <f>abr!E83</f>
        <v>405000</v>
      </c>
      <c r="D83" s="15">
        <v>135000</v>
      </c>
      <c r="E83" s="15">
        <f t="shared" si="22"/>
        <v>540000</v>
      </c>
      <c r="F83" s="16">
        <f t="shared" si="23"/>
        <v>1080000</v>
      </c>
    </row>
    <row r="84" spans="1:6" x14ac:dyDescent="0.25">
      <c r="A84" s="17" t="s">
        <v>88</v>
      </c>
      <c r="B84" s="31">
        <v>800000</v>
      </c>
      <c r="C84" s="14">
        <f>abr!E84</f>
        <v>313753.24</v>
      </c>
      <c r="D84" s="15">
        <v>240390</v>
      </c>
      <c r="E84" s="15">
        <f t="shared" si="22"/>
        <v>554143.24</v>
      </c>
      <c r="F84" s="16">
        <f t="shared" si="23"/>
        <v>245856.76</v>
      </c>
    </row>
    <row r="85" spans="1:6" x14ac:dyDescent="0.25">
      <c r="A85" s="17" t="s">
        <v>89</v>
      </c>
      <c r="B85" s="31">
        <v>200000</v>
      </c>
      <c r="C85" s="14">
        <f>abr!E85</f>
        <v>0</v>
      </c>
      <c r="D85" s="15"/>
      <c r="E85" s="15">
        <f t="shared" si="22"/>
        <v>0</v>
      </c>
      <c r="F85" s="16">
        <f t="shared" si="23"/>
        <v>200000</v>
      </c>
    </row>
    <row r="86" spans="1:6" x14ac:dyDescent="0.25">
      <c r="A86" s="17" t="s">
        <v>90</v>
      </c>
      <c r="B86" s="31">
        <v>200000</v>
      </c>
      <c r="C86" s="14">
        <f>abr!E86</f>
        <v>49646</v>
      </c>
      <c r="D86" s="15"/>
      <c r="E86" s="15">
        <f t="shared" si="22"/>
        <v>49646</v>
      </c>
      <c r="F86" s="16">
        <f t="shared" si="23"/>
        <v>150354</v>
      </c>
    </row>
    <row r="87" spans="1:6" x14ac:dyDescent="0.25">
      <c r="A87" s="17" t="s">
        <v>91</v>
      </c>
      <c r="B87" s="31">
        <v>1000000</v>
      </c>
      <c r="C87" s="14">
        <f>abr!E87</f>
        <v>2891</v>
      </c>
      <c r="D87" s="15">
        <v>9860</v>
      </c>
      <c r="E87" s="15">
        <f t="shared" si="22"/>
        <v>12751</v>
      </c>
      <c r="F87" s="16">
        <f t="shared" si="23"/>
        <v>987249</v>
      </c>
    </row>
    <row r="88" spans="1:6" x14ac:dyDescent="0.25">
      <c r="A88" s="17" t="s">
        <v>92</v>
      </c>
      <c r="B88" s="31">
        <v>300000</v>
      </c>
      <c r="C88" s="14">
        <f>abr!E88</f>
        <v>0</v>
      </c>
      <c r="D88" s="15"/>
      <c r="E88" s="15">
        <f t="shared" si="22"/>
        <v>0</v>
      </c>
      <c r="F88" s="16">
        <f t="shared" si="23"/>
        <v>300000</v>
      </c>
    </row>
    <row r="89" spans="1:6" x14ac:dyDescent="0.25">
      <c r="A89" s="17" t="s">
        <v>93</v>
      </c>
      <c r="B89" s="31">
        <v>1000000</v>
      </c>
      <c r="C89" s="14">
        <f>abr!E89</f>
        <v>4400</v>
      </c>
      <c r="D89" s="15"/>
      <c r="E89" s="15">
        <f t="shared" si="22"/>
        <v>4400</v>
      </c>
      <c r="F89" s="16">
        <f t="shared" si="23"/>
        <v>995600</v>
      </c>
    </row>
    <row r="90" spans="1:6" x14ac:dyDescent="0.25">
      <c r="A90" s="17" t="s">
        <v>94</v>
      </c>
      <c r="B90" s="31">
        <v>200000</v>
      </c>
      <c r="C90" s="14">
        <f>abr!E90</f>
        <v>9512</v>
      </c>
      <c r="D90" s="15">
        <v>990</v>
      </c>
      <c r="E90" s="15">
        <f t="shared" si="22"/>
        <v>10502</v>
      </c>
      <c r="F90" s="16">
        <f t="shared" si="23"/>
        <v>189498</v>
      </c>
    </row>
    <row r="91" spans="1:6" x14ac:dyDescent="0.25">
      <c r="A91" s="17" t="s">
        <v>95</v>
      </c>
      <c r="B91" s="31">
        <v>1000000</v>
      </c>
      <c r="C91" s="14">
        <f>abr!E91</f>
        <v>1001261.72</v>
      </c>
      <c r="D91" s="15">
        <v>125874.47</v>
      </c>
      <c r="E91" s="15">
        <f t="shared" si="22"/>
        <v>1127136.19</v>
      </c>
      <c r="F91" s="16">
        <f t="shared" si="23"/>
        <v>-127136.18999999994</v>
      </c>
    </row>
    <row r="92" spans="1:6" x14ac:dyDescent="0.25">
      <c r="A92" s="17" t="s">
        <v>96</v>
      </c>
      <c r="B92" s="31">
        <v>1000000</v>
      </c>
      <c r="C92" s="14">
        <f>abr!E92</f>
        <v>4588.93</v>
      </c>
      <c r="D92" s="15"/>
      <c r="E92" s="15">
        <f t="shared" si="22"/>
        <v>4588.93</v>
      </c>
      <c r="F92" s="16">
        <f t="shared" si="23"/>
        <v>995411.07</v>
      </c>
    </row>
    <row r="93" spans="1:6" x14ac:dyDescent="0.25">
      <c r="A93" s="17" t="s">
        <v>97</v>
      </c>
      <c r="B93" s="31">
        <v>7268703</v>
      </c>
      <c r="C93" s="14">
        <f>abr!E93</f>
        <v>7268702.2000000002</v>
      </c>
      <c r="D93" s="15"/>
      <c r="E93" s="15">
        <f t="shared" si="22"/>
        <v>7268702.2000000002</v>
      </c>
      <c r="F93" s="16">
        <f t="shared" si="23"/>
        <v>0.79999999981373549</v>
      </c>
    </row>
    <row r="94" spans="1:6" x14ac:dyDescent="0.25">
      <c r="A94" s="17" t="s">
        <v>98</v>
      </c>
      <c r="B94" s="31">
        <v>8326562</v>
      </c>
      <c r="C94" s="14">
        <f>abr!E94</f>
        <v>1204435.52</v>
      </c>
      <c r="D94" s="15"/>
      <c r="E94" s="15">
        <f t="shared" si="22"/>
        <v>1204435.52</v>
      </c>
      <c r="F94" s="16">
        <f t="shared" si="23"/>
        <v>7122126.4800000004</v>
      </c>
    </row>
    <row r="95" spans="1:6" x14ac:dyDescent="0.25">
      <c r="A95" s="12"/>
      <c r="B95" s="15"/>
      <c r="C95" s="14"/>
      <c r="D95" s="15"/>
      <c r="E95" s="15"/>
      <c r="F95" s="16"/>
    </row>
    <row r="96" spans="1:6" x14ac:dyDescent="0.25">
      <c r="A96" s="9" t="s">
        <v>75</v>
      </c>
      <c r="B96" s="10">
        <f>+B8+B69</f>
        <v>218866264.99998829</v>
      </c>
      <c r="C96" s="10">
        <f>abr!E96</f>
        <v>73515256.690000013</v>
      </c>
      <c r="D96" s="10">
        <f t="shared" ref="D96:F96" si="24">+D8+D69</f>
        <v>18459347.439999994</v>
      </c>
      <c r="E96" s="10">
        <f t="shared" si="24"/>
        <v>91974604.129999995</v>
      </c>
      <c r="F96" s="10">
        <f t="shared" si="24"/>
        <v>126891660.86998829</v>
      </c>
    </row>
    <row r="97" spans="1:6" x14ac:dyDescent="0.25">
      <c r="A97" s="9"/>
      <c r="B97" s="15"/>
      <c r="C97" s="15"/>
      <c r="D97" s="15"/>
      <c r="E97" s="15"/>
      <c r="F97" s="15"/>
    </row>
    <row r="98" spans="1:6" x14ac:dyDescent="0.25">
      <c r="A98" s="9" t="s">
        <v>76</v>
      </c>
      <c r="B98" s="10">
        <f>+B99</f>
        <v>6700000</v>
      </c>
      <c r="C98" s="10">
        <f>abr!E98</f>
        <v>8305163.9000000004</v>
      </c>
      <c r="D98" s="10">
        <f t="shared" ref="D98:F98" si="25">+D99</f>
        <v>0</v>
      </c>
      <c r="E98" s="10">
        <f t="shared" si="25"/>
        <v>8305163.9000000004</v>
      </c>
      <c r="F98" s="10">
        <f t="shared" si="25"/>
        <v>-1605163.9000000004</v>
      </c>
    </row>
    <row r="99" spans="1:6" ht="15.6" thickBot="1" x14ac:dyDescent="0.3">
      <c r="A99" s="22" t="s">
        <v>77</v>
      </c>
      <c r="B99" s="23">
        <v>6700000</v>
      </c>
      <c r="C99" s="24">
        <f>abr!E99</f>
        <v>8305163.9000000004</v>
      </c>
      <c r="D99" s="23"/>
      <c r="E99" s="15">
        <f t="shared" ref="E99" si="26">+C99+D99</f>
        <v>8305163.9000000004</v>
      </c>
      <c r="F99" s="16">
        <f t="shared" ref="F99" si="27">+B99-E99</f>
        <v>-1605163.9000000004</v>
      </c>
    </row>
    <row r="100" spans="1:6" s="27" customFormat="1" ht="15.6" thickBot="1" x14ac:dyDescent="0.3">
      <c r="A100" s="25" t="s">
        <v>78</v>
      </c>
      <c r="B100" s="26">
        <f>+B96+B98</f>
        <v>225566264.99998829</v>
      </c>
      <c r="C100" s="26">
        <f>abr!E100</f>
        <v>81820420.590000018</v>
      </c>
      <c r="D100" s="26">
        <f t="shared" ref="D100:F100" si="28">+D96+D98</f>
        <v>18459347.439999994</v>
      </c>
      <c r="E100" s="26">
        <f t="shared" si="28"/>
        <v>100279768.03</v>
      </c>
      <c r="F100" s="26">
        <f t="shared" si="28"/>
        <v>125286496.96998829</v>
      </c>
    </row>
    <row r="101" spans="1:6" x14ac:dyDescent="0.25">
      <c r="A101" s="2"/>
      <c r="B101" s="2"/>
      <c r="C101" s="2"/>
      <c r="D101" s="2"/>
      <c r="E101" s="2"/>
      <c r="F101" s="2"/>
    </row>
    <row r="102" spans="1:6" x14ac:dyDescent="0.25">
      <c r="A102" s="28"/>
      <c r="B102" s="2"/>
      <c r="C102" s="29"/>
      <c r="D102" s="29"/>
      <c r="E102" s="29"/>
      <c r="F102" s="2"/>
    </row>
    <row r="103" spans="1:6" x14ac:dyDescent="0.25">
      <c r="A103" s="28"/>
      <c r="B103" s="2"/>
      <c r="C103" s="2"/>
      <c r="D103" s="30"/>
      <c r="E103" s="29"/>
      <c r="F103" s="2"/>
    </row>
    <row r="104" spans="1:6" x14ac:dyDescent="0.25">
      <c r="A104" s="28"/>
      <c r="B104" s="2"/>
      <c r="C104" s="2"/>
      <c r="D104" s="2"/>
      <c r="E104" s="29"/>
      <c r="F104" s="2"/>
    </row>
    <row r="105" spans="1:6" x14ac:dyDescent="0.25">
      <c r="A105" s="28"/>
      <c r="B105" s="2"/>
      <c r="C105" s="2"/>
      <c r="D105" s="29"/>
      <c r="E105" s="2"/>
      <c r="F105" s="2"/>
    </row>
    <row r="106" spans="1:6" x14ac:dyDescent="0.25">
      <c r="A106" s="2"/>
      <c r="B106" s="2"/>
      <c r="C106" s="2"/>
      <c r="D106" s="2"/>
      <c r="E106" s="2"/>
      <c r="F106" s="2"/>
    </row>
    <row r="107" spans="1:6" x14ac:dyDescent="0.25">
      <c r="A107" s="2"/>
      <c r="B107" s="2"/>
      <c r="C107" s="2"/>
      <c r="D107" s="2"/>
      <c r="E107" s="2"/>
      <c r="F107" s="2"/>
    </row>
    <row r="108" spans="1:6" x14ac:dyDescent="0.25">
      <c r="A108" s="2"/>
      <c r="B108" s="2"/>
      <c r="C108" s="2"/>
      <c r="D108" s="2"/>
      <c r="E108" s="2"/>
      <c r="F108" s="2"/>
    </row>
    <row r="109" spans="1:6" x14ac:dyDescent="0.25">
      <c r="A109" s="2"/>
      <c r="B109" s="2"/>
      <c r="C109" s="2"/>
      <c r="D109" s="2"/>
      <c r="E109" s="2"/>
      <c r="F109" s="2"/>
    </row>
    <row r="110" spans="1:6" x14ac:dyDescent="0.25">
      <c r="A110" s="2"/>
      <c r="B110" s="2"/>
      <c r="C110" s="2"/>
      <c r="D110" s="2"/>
      <c r="E110" s="2"/>
      <c r="F110" s="2"/>
    </row>
    <row r="111" spans="1:6" x14ac:dyDescent="0.25">
      <c r="A111" s="2"/>
      <c r="B111" s="2"/>
      <c r="C111" s="2"/>
      <c r="D111" s="2"/>
      <c r="E111" s="2"/>
      <c r="F111" s="2"/>
    </row>
    <row r="112" spans="1:6" x14ac:dyDescent="0.25">
      <c r="A112" s="2"/>
      <c r="B112" s="2"/>
      <c r="C112" s="2"/>
      <c r="D112" s="2"/>
      <c r="E112" s="2"/>
      <c r="F112" s="2"/>
    </row>
    <row r="113" spans="1:6" x14ac:dyDescent="0.25">
      <c r="A113" s="2"/>
      <c r="B113" s="2"/>
      <c r="C113" s="2"/>
      <c r="D113" s="2"/>
      <c r="E113" s="2"/>
      <c r="F113" s="2"/>
    </row>
    <row r="114" spans="1:6" x14ac:dyDescent="0.25">
      <c r="A114" s="2"/>
      <c r="B114" s="2"/>
      <c r="C114" s="2"/>
      <c r="D114" s="2"/>
      <c r="E114" s="2"/>
      <c r="F114" s="2"/>
    </row>
    <row r="115" spans="1:6" x14ac:dyDescent="0.25">
      <c r="A115" s="2"/>
      <c r="B115" s="2"/>
      <c r="C115" s="2"/>
      <c r="D115" s="2"/>
      <c r="E115" s="2"/>
      <c r="F115" s="2"/>
    </row>
    <row r="116" spans="1:6" x14ac:dyDescent="0.25">
      <c r="A116" s="2"/>
      <c r="B116" s="2"/>
      <c r="C116" s="2"/>
      <c r="D116" s="2"/>
      <c r="E116" s="2"/>
      <c r="F116" s="2"/>
    </row>
    <row r="117" spans="1:6" x14ac:dyDescent="0.25">
      <c r="A117" s="2"/>
      <c r="B117" s="2"/>
      <c r="C117" s="2"/>
      <c r="D117" s="2"/>
      <c r="E117" s="2"/>
      <c r="F117" s="2"/>
    </row>
    <row r="118" spans="1:6" x14ac:dyDescent="0.25">
      <c r="A118" s="2"/>
      <c r="B118" s="2"/>
      <c r="C118" s="2"/>
      <c r="D118" s="2"/>
      <c r="E118" s="2"/>
      <c r="F118" s="2"/>
    </row>
    <row r="119" spans="1:6" x14ac:dyDescent="0.25">
      <c r="A119" s="2"/>
      <c r="B119" s="2"/>
      <c r="C119" s="2"/>
      <c r="D119" s="2"/>
      <c r="E119" s="2"/>
      <c r="F119" s="2"/>
    </row>
    <row r="120" spans="1:6" x14ac:dyDescent="0.25">
      <c r="A120" s="2"/>
      <c r="B120" s="2"/>
      <c r="C120" s="2"/>
      <c r="D120" s="2"/>
      <c r="E120" s="2"/>
      <c r="F120" s="2"/>
    </row>
  </sheetData>
  <mergeCells count="2">
    <mergeCell ref="A4:F4"/>
    <mergeCell ref="A5:F5"/>
  </mergeCells>
  <printOptions horizontalCentered="1"/>
  <pageMargins left="0" right="0" top="0.98425196850393704" bottom="1.1811023622047245" header="0" footer="0"/>
  <pageSetup paperSize="5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B9B4BE-E3A6-41DE-8D9C-DD72F303259E}">
  <sheetPr syncVertical="1" syncRef="A80" transitionEvaluation="1"/>
  <dimension ref="A1:F120"/>
  <sheetViews>
    <sheetView topLeftCell="A80" zoomScale="120" zoomScaleNormal="120" workbookViewId="0">
      <selection activeCell="B101" sqref="B101"/>
    </sheetView>
  </sheetViews>
  <sheetFormatPr baseColWidth="10" defaultColWidth="12.6640625" defaultRowHeight="15" x14ac:dyDescent="0.25"/>
  <cols>
    <col min="1" max="1" width="25.4140625" customWidth="1"/>
    <col min="2" max="2" width="11.33203125" customWidth="1"/>
    <col min="3" max="3" width="10.4140625" customWidth="1"/>
    <col min="4" max="4" width="9.75" customWidth="1"/>
    <col min="5" max="5" width="11.33203125" customWidth="1"/>
    <col min="6" max="6" width="10.25" customWidth="1"/>
  </cols>
  <sheetData>
    <row r="1" spans="1:6" x14ac:dyDescent="0.25">
      <c r="A1" s="1" t="s">
        <v>0</v>
      </c>
      <c r="B1" s="2"/>
      <c r="C1" s="2"/>
      <c r="D1" s="2"/>
      <c r="E1" s="2"/>
      <c r="F1" s="2"/>
    </row>
    <row r="2" spans="1:6" x14ac:dyDescent="0.25">
      <c r="A2" s="1" t="s">
        <v>1</v>
      </c>
      <c r="B2" s="2"/>
      <c r="C2" s="2"/>
      <c r="D2" s="2"/>
      <c r="E2" s="2"/>
      <c r="F2" s="2"/>
    </row>
    <row r="3" spans="1:6" x14ac:dyDescent="0.25">
      <c r="A3" s="2"/>
      <c r="B3" s="2"/>
      <c r="C3" s="2"/>
      <c r="D3" s="2"/>
      <c r="E3" s="2"/>
      <c r="F3" s="2"/>
    </row>
    <row r="4" spans="1:6" x14ac:dyDescent="0.25">
      <c r="A4" s="34" t="s">
        <v>2</v>
      </c>
      <c r="B4" s="34"/>
      <c r="C4" s="34"/>
      <c r="D4" s="34"/>
      <c r="E4" s="34"/>
      <c r="F4" s="34"/>
    </row>
    <row r="5" spans="1:6" x14ac:dyDescent="0.25">
      <c r="A5" s="34" t="s">
        <v>103</v>
      </c>
      <c r="B5" s="34"/>
      <c r="C5" s="34"/>
      <c r="D5" s="34"/>
      <c r="E5" s="34"/>
      <c r="F5" s="34"/>
    </row>
    <row r="6" spans="1:6" ht="15.6" thickBot="1" x14ac:dyDescent="0.3">
      <c r="A6" s="2"/>
      <c r="B6" s="2"/>
      <c r="C6" s="2"/>
      <c r="D6" s="2"/>
      <c r="E6" s="2"/>
      <c r="F6" s="2"/>
    </row>
    <row r="7" spans="1:6" ht="31.5" customHeight="1" thickBot="1" x14ac:dyDescent="0.3">
      <c r="A7" s="3" t="s">
        <v>3</v>
      </c>
      <c r="B7" s="4" t="s">
        <v>80</v>
      </c>
      <c r="C7" s="5" t="s">
        <v>4</v>
      </c>
      <c r="D7" s="5" t="s">
        <v>5</v>
      </c>
      <c r="E7" s="5" t="s">
        <v>6</v>
      </c>
      <c r="F7" s="6" t="s">
        <v>7</v>
      </c>
    </row>
    <row r="8" spans="1:6" x14ac:dyDescent="0.25">
      <c r="A8" s="7" t="s">
        <v>8</v>
      </c>
      <c r="B8" s="8">
        <f>+B9+B19+B43+B52+B54</f>
        <v>191965999.99998829</v>
      </c>
      <c r="C8" s="8">
        <f>may!E8</f>
        <v>80636551.739999995</v>
      </c>
      <c r="D8" s="8">
        <f t="shared" ref="D8:F8" si="0">+D9+D19+D43+D52+D54</f>
        <v>17613936.220000003</v>
      </c>
      <c r="E8" s="8">
        <f t="shared" si="0"/>
        <v>98250487.960000008</v>
      </c>
      <c r="F8" s="8">
        <f t="shared" si="0"/>
        <v>93715512.039988309</v>
      </c>
    </row>
    <row r="9" spans="1:6" s="11" customFormat="1" x14ac:dyDescent="0.25">
      <c r="A9" s="9" t="s">
        <v>9</v>
      </c>
      <c r="B9" s="10">
        <f>+SUM(B10:B18)</f>
        <v>161572999.99998829</v>
      </c>
      <c r="C9" s="10">
        <f>may!E9</f>
        <v>71019878.699999988</v>
      </c>
      <c r="D9" s="10">
        <f t="shared" ref="D9:F9" si="1">+SUM(D10:D18)</f>
        <v>15088756.450000001</v>
      </c>
      <c r="E9" s="10">
        <f t="shared" si="1"/>
        <v>86108635.150000006</v>
      </c>
      <c r="F9" s="10">
        <f t="shared" si="1"/>
        <v>75464364.849988312</v>
      </c>
    </row>
    <row r="10" spans="1:6" x14ac:dyDescent="0.25">
      <c r="A10" s="12" t="s">
        <v>10</v>
      </c>
      <c r="B10" s="31">
        <v>3193924.4999999995</v>
      </c>
      <c r="C10" s="14">
        <f>may!E10</f>
        <v>1193263.45</v>
      </c>
      <c r="D10" s="15">
        <v>237137.92000000001</v>
      </c>
      <c r="E10" s="15">
        <f>+C10+D10</f>
        <v>1430401.3699999999</v>
      </c>
      <c r="F10" s="16">
        <f>+B10-E10</f>
        <v>1763523.1299999997</v>
      </c>
    </row>
    <row r="11" spans="1:6" x14ac:dyDescent="0.25">
      <c r="A11" s="12" t="s">
        <v>11</v>
      </c>
      <c r="B11" s="31">
        <v>20521439.249999996</v>
      </c>
      <c r="C11" s="14">
        <f>may!E11</f>
        <v>8938643.7599999998</v>
      </c>
      <c r="D11" s="15">
        <v>2039105.66</v>
      </c>
      <c r="E11" s="15">
        <f t="shared" ref="E11:E18" si="2">+C11+D11</f>
        <v>10977749.42</v>
      </c>
      <c r="F11" s="16">
        <f t="shared" ref="F11:F18" si="3">+B11-E11</f>
        <v>9543689.8299999963</v>
      </c>
    </row>
    <row r="12" spans="1:6" x14ac:dyDescent="0.25">
      <c r="A12" s="12" t="s">
        <v>12</v>
      </c>
      <c r="B12" s="31">
        <v>3604632.7199999997</v>
      </c>
      <c r="C12" s="14">
        <f>may!E12</f>
        <v>1472540.4900000002</v>
      </c>
      <c r="D12" s="15">
        <v>357818.29</v>
      </c>
      <c r="E12" s="15">
        <f t="shared" si="2"/>
        <v>1830358.7800000003</v>
      </c>
      <c r="F12" s="16">
        <f t="shared" si="3"/>
        <v>1774273.9399999995</v>
      </c>
    </row>
    <row r="13" spans="1:6" x14ac:dyDescent="0.25">
      <c r="A13" s="12" t="s">
        <v>13</v>
      </c>
      <c r="B13" s="31">
        <v>85858656.079584002</v>
      </c>
      <c r="C13" s="14">
        <f>may!E13</f>
        <v>45205540.440000005</v>
      </c>
      <c r="D13" s="15">
        <v>8983404.6099999994</v>
      </c>
      <c r="E13" s="15">
        <f t="shared" si="2"/>
        <v>54188945.050000004</v>
      </c>
      <c r="F13" s="16">
        <f t="shared" si="3"/>
        <v>31669711.029583998</v>
      </c>
    </row>
    <row r="14" spans="1:6" x14ac:dyDescent="0.25">
      <c r="A14" s="12" t="s">
        <v>14</v>
      </c>
      <c r="B14" s="31">
        <v>25350158.710404318</v>
      </c>
      <c r="C14" s="14">
        <f>may!E14</f>
        <v>10882634.649999999</v>
      </c>
      <c r="D14" s="15">
        <v>2493224.4700000002</v>
      </c>
      <c r="E14" s="15">
        <f t="shared" si="2"/>
        <v>13375859.119999999</v>
      </c>
      <c r="F14" s="16">
        <f t="shared" si="3"/>
        <v>11974299.590404319</v>
      </c>
    </row>
    <row r="15" spans="1:6" x14ac:dyDescent="0.25">
      <c r="A15" s="12" t="s">
        <v>15</v>
      </c>
      <c r="B15" s="31">
        <v>3289000</v>
      </c>
      <c r="C15" s="14">
        <f>may!E15</f>
        <v>1495110.45</v>
      </c>
      <c r="D15" s="33">
        <v>518394.72</v>
      </c>
      <c r="E15" s="15">
        <f t="shared" si="2"/>
        <v>2013505.17</v>
      </c>
      <c r="F15" s="16">
        <f t="shared" si="3"/>
        <v>1275494.83</v>
      </c>
    </row>
    <row r="16" spans="1:6" x14ac:dyDescent="0.25">
      <c r="A16" s="12" t="s">
        <v>16</v>
      </c>
      <c r="B16" s="31">
        <v>1442699.7</v>
      </c>
      <c r="C16" s="14">
        <f>may!E16</f>
        <v>757586.46</v>
      </c>
      <c r="D16" s="15">
        <v>140385.78</v>
      </c>
      <c r="E16" s="15">
        <f t="shared" si="2"/>
        <v>897972.24</v>
      </c>
      <c r="F16" s="16">
        <f t="shared" si="3"/>
        <v>544727.46</v>
      </c>
    </row>
    <row r="17" spans="1:6" x14ac:dyDescent="0.25">
      <c r="A17" s="12" t="s">
        <v>17</v>
      </c>
      <c r="B17" s="31">
        <f>14326051+438.04</f>
        <v>14326489.039999999</v>
      </c>
      <c r="C17" s="14">
        <f>may!E17</f>
        <v>0</v>
      </c>
      <c r="D17" s="15"/>
      <c r="E17" s="15">
        <f t="shared" si="2"/>
        <v>0</v>
      </c>
      <c r="F17" s="16">
        <f t="shared" si="3"/>
        <v>14326489.039999999</v>
      </c>
    </row>
    <row r="18" spans="1:6" x14ac:dyDescent="0.25">
      <c r="A18" s="12" t="s">
        <v>18</v>
      </c>
      <c r="B18" s="31">
        <v>3986000</v>
      </c>
      <c r="C18" s="14">
        <f>may!E18</f>
        <v>1074559</v>
      </c>
      <c r="D18" s="15">
        <v>319285</v>
      </c>
      <c r="E18" s="15">
        <f t="shared" si="2"/>
        <v>1393844</v>
      </c>
      <c r="F18" s="16">
        <f t="shared" si="3"/>
        <v>2592156</v>
      </c>
    </row>
    <row r="19" spans="1:6" x14ac:dyDescent="0.25">
      <c r="A19" s="9" t="s">
        <v>19</v>
      </c>
      <c r="B19" s="10">
        <f>+SUM(B20:B42)</f>
        <v>16601000</v>
      </c>
      <c r="C19" s="10">
        <f>may!E19</f>
        <v>5765177.6699999999</v>
      </c>
      <c r="D19" s="10">
        <f t="shared" ref="D19:F19" si="4">+SUM(D20:D42)</f>
        <v>1697273.74</v>
      </c>
      <c r="E19" s="10">
        <f t="shared" si="4"/>
        <v>7462451.4100000001</v>
      </c>
      <c r="F19" s="10">
        <f t="shared" si="4"/>
        <v>9138548.5899999999</v>
      </c>
    </row>
    <row r="20" spans="1:6" x14ac:dyDescent="0.25">
      <c r="A20" s="17" t="s">
        <v>20</v>
      </c>
      <c r="B20" s="16">
        <v>186000</v>
      </c>
      <c r="C20" s="14">
        <f>may!E20</f>
        <v>76096.3</v>
      </c>
      <c r="D20" s="15">
        <v>3766.05</v>
      </c>
      <c r="E20" s="15">
        <f t="shared" ref="E20:E42" si="5">+C20+D20</f>
        <v>79862.350000000006</v>
      </c>
      <c r="F20" s="16">
        <f t="shared" ref="F20:F42" si="6">+B20-E20</f>
        <v>106137.65</v>
      </c>
    </row>
    <row r="21" spans="1:6" x14ac:dyDescent="0.25">
      <c r="A21" s="17" t="s">
        <v>21</v>
      </c>
      <c r="B21" s="16">
        <v>1940000</v>
      </c>
      <c r="C21" s="14">
        <f>may!E21</f>
        <v>1196744.95</v>
      </c>
      <c r="D21" s="15">
        <v>270501.24</v>
      </c>
      <c r="E21" s="15">
        <f t="shared" si="5"/>
        <v>1467246.19</v>
      </c>
      <c r="F21" s="16">
        <f t="shared" si="6"/>
        <v>472753.81000000006</v>
      </c>
    </row>
    <row r="22" spans="1:6" x14ac:dyDescent="0.25">
      <c r="A22" s="17" t="s">
        <v>22</v>
      </c>
      <c r="B22" s="16">
        <v>682000</v>
      </c>
      <c r="C22" s="14">
        <f>may!E22</f>
        <v>172068.91</v>
      </c>
      <c r="D22" s="15">
        <v>91787</v>
      </c>
      <c r="E22" s="15">
        <f t="shared" si="5"/>
        <v>263855.91000000003</v>
      </c>
      <c r="F22" s="16">
        <f t="shared" si="6"/>
        <v>418144.08999999997</v>
      </c>
    </row>
    <row r="23" spans="1:6" x14ac:dyDescent="0.25">
      <c r="A23" s="17" t="s">
        <v>23</v>
      </c>
      <c r="B23" s="16">
        <v>3166000</v>
      </c>
      <c r="C23" s="14">
        <f>may!E23</f>
        <v>1601882.0999999999</v>
      </c>
      <c r="D23" s="15">
        <v>496583.89</v>
      </c>
      <c r="E23" s="15">
        <f t="shared" si="5"/>
        <v>2098465.9899999998</v>
      </c>
      <c r="F23" s="16">
        <f t="shared" si="6"/>
        <v>1067534.0100000002</v>
      </c>
    </row>
    <row r="24" spans="1:6" x14ac:dyDescent="0.25">
      <c r="A24" s="17" t="s">
        <v>24</v>
      </c>
      <c r="B24" s="16">
        <v>156000</v>
      </c>
      <c r="C24" s="14">
        <f>may!E24</f>
        <v>0</v>
      </c>
      <c r="D24" s="15"/>
      <c r="E24" s="15">
        <f t="shared" si="5"/>
        <v>0</v>
      </c>
      <c r="F24" s="16">
        <f t="shared" si="6"/>
        <v>156000</v>
      </c>
    </row>
    <row r="25" spans="1:6" x14ac:dyDescent="0.25">
      <c r="A25" s="17" t="s">
        <v>25</v>
      </c>
      <c r="B25" s="16">
        <v>900000</v>
      </c>
      <c r="C25" s="14">
        <f>may!E25</f>
        <v>211312.8</v>
      </c>
      <c r="D25" s="15">
        <v>36754</v>
      </c>
      <c r="E25" s="15">
        <f t="shared" si="5"/>
        <v>248066.8</v>
      </c>
      <c r="F25" s="16">
        <f t="shared" si="6"/>
        <v>651933.19999999995</v>
      </c>
    </row>
    <row r="26" spans="1:6" x14ac:dyDescent="0.25">
      <c r="A26" s="17" t="s">
        <v>26</v>
      </c>
      <c r="B26" s="16">
        <v>660000</v>
      </c>
      <c r="C26" s="14">
        <f>may!E26</f>
        <v>129674</v>
      </c>
      <c r="D26" s="15">
        <v>2375</v>
      </c>
      <c r="E26" s="15">
        <f t="shared" si="5"/>
        <v>132049</v>
      </c>
      <c r="F26" s="16">
        <f t="shared" si="6"/>
        <v>527951</v>
      </c>
    </row>
    <row r="27" spans="1:6" x14ac:dyDescent="0.25">
      <c r="A27" s="17" t="s">
        <v>27</v>
      </c>
      <c r="B27" s="16">
        <v>3000000</v>
      </c>
      <c r="C27" s="14">
        <f>may!E27</f>
        <v>1150455.68</v>
      </c>
      <c r="D27" s="15">
        <v>454913</v>
      </c>
      <c r="E27" s="15">
        <f t="shared" si="5"/>
        <v>1605368.68</v>
      </c>
      <c r="F27" s="16">
        <f t="shared" si="6"/>
        <v>1394631.32</v>
      </c>
    </row>
    <row r="28" spans="1:6" x14ac:dyDescent="0.25">
      <c r="A28" s="17" t="s">
        <v>28</v>
      </c>
      <c r="B28" s="16">
        <v>600000</v>
      </c>
      <c r="C28" s="14">
        <f>may!E28</f>
        <v>272535.7</v>
      </c>
      <c r="D28" s="15">
        <v>23983</v>
      </c>
      <c r="E28" s="15">
        <f t="shared" si="5"/>
        <v>296518.7</v>
      </c>
      <c r="F28" s="16">
        <f t="shared" si="6"/>
        <v>303481.3</v>
      </c>
    </row>
    <row r="29" spans="1:6" x14ac:dyDescent="0.25">
      <c r="A29" s="17" t="s">
        <v>29</v>
      </c>
      <c r="B29" s="16">
        <v>200000</v>
      </c>
      <c r="C29" s="14">
        <f>may!E29</f>
        <v>91438.399999999994</v>
      </c>
      <c r="D29" s="15">
        <v>1690</v>
      </c>
      <c r="E29" s="15">
        <f t="shared" si="5"/>
        <v>93128.4</v>
      </c>
      <c r="F29" s="16">
        <f t="shared" si="6"/>
        <v>106871.6</v>
      </c>
    </row>
    <row r="30" spans="1:6" x14ac:dyDescent="0.25">
      <c r="A30" s="17" t="s">
        <v>30</v>
      </c>
      <c r="B30" s="16">
        <v>8000</v>
      </c>
      <c r="C30" s="14">
        <f>may!E30</f>
        <v>0</v>
      </c>
      <c r="D30" s="15"/>
      <c r="E30" s="15">
        <f t="shared" si="5"/>
        <v>0</v>
      </c>
      <c r="F30" s="16">
        <f t="shared" si="6"/>
        <v>8000</v>
      </c>
    </row>
    <row r="31" spans="1:6" x14ac:dyDescent="0.25">
      <c r="A31" s="17" t="s">
        <v>32</v>
      </c>
      <c r="B31" s="16">
        <v>100000</v>
      </c>
      <c r="C31" s="14">
        <f>may!E31</f>
        <v>33816.86</v>
      </c>
      <c r="D31" s="15">
        <v>38030</v>
      </c>
      <c r="E31" s="15">
        <f t="shared" si="5"/>
        <v>71846.86</v>
      </c>
      <c r="F31" s="16">
        <f t="shared" si="6"/>
        <v>28153.14</v>
      </c>
    </row>
    <row r="32" spans="1:6" x14ac:dyDescent="0.25">
      <c r="A32" s="17" t="s">
        <v>33</v>
      </c>
      <c r="B32" s="16">
        <v>10000</v>
      </c>
      <c r="C32" s="14">
        <f>may!E32</f>
        <v>0</v>
      </c>
      <c r="D32" s="15"/>
      <c r="E32" s="15">
        <f t="shared" si="5"/>
        <v>0</v>
      </c>
      <c r="F32" s="16">
        <f t="shared" si="6"/>
        <v>10000</v>
      </c>
    </row>
    <row r="33" spans="1:6" x14ac:dyDescent="0.25">
      <c r="A33" s="17" t="s">
        <v>34</v>
      </c>
      <c r="B33" s="16">
        <v>100000</v>
      </c>
      <c r="C33" s="14">
        <f>may!E33</f>
        <v>12762</v>
      </c>
      <c r="D33" s="15">
        <v>15787</v>
      </c>
      <c r="E33" s="15">
        <f t="shared" si="5"/>
        <v>28549</v>
      </c>
      <c r="F33" s="16">
        <f t="shared" si="6"/>
        <v>71451</v>
      </c>
    </row>
    <row r="34" spans="1:6" x14ac:dyDescent="0.25">
      <c r="A34" s="17" t="s">
        <v>35</v>
      </c>
      <c r="B34" s="16">
        <v>200000</v>
      </c>
      <c r="C34" s="14">
        <f>may!E34</f>
        <v>0</v>
      </c>
      <c r="D34" s="15">
        <v>8500</v>
      </c>
      <c r="E34" s="15">
        <f t="shared" si="5"/>
        <v>8500</v>
      </c>
      <c r="F34" s="16">
        <f t="shared" si="6"/>
        <v>191500</v>
      </c>
    </row>
    <row r="35" spans="1:6" x14ac:dyDescent="0.25">
      <c r="A35" s="17" t="s">
        <v>36</v>
      </c>
      <c r="B35" s="16">
        <v>1300000</v>
      </c>
      <c r="C35" s="14">
        <f>may!E35</f>
        <v>714685.97</v>
      </c>
      <c r="D35" s="15">
        <v>215184</v>
      </c>
      <c r="E35" s="15">
        <f t="shared" si="5"/>
        <v>929869.97</v>
      </c>
      <c r="F35" s="16">
        <f t="shared" si="6"/>
        <v>370130.03</v>
      </c>
    </row>
    <row r="36" spans="1:6" x14ac:dyDescent="0.25">
      <c r="A36" s="17" t="s">
        <v>37</v>
      </c>
      <c r="B36" s="16">
        <v>100000</v>
      </c>
      <c r="C36" s="14">
        <f>may!E36</f>
        <v>0</v>
      </c>
      <c r="D36" s="15"/>
      <c r="E36" s="15">
        <f t="shared" si="5"/>
        <v>0</v>
      </c>
      <c r="F36" s="16">
        <f t="shared" si="6"/>
        <v>100000</v>
      </c>
    </row>
    <row r="37" spans="1:6" x14ac:dyDescent="0.25">
      <c r="A37" s="17" t="s">
        <v>38</v>
      </c>
      <c r="B37" s="16">
        <v>150000</v>
      </c>
      <c r="C37" s="14">
        <f>may!E37</f>
        <v>7860</v>
      </c>
      <c r="D37" s="15">
        <v>700</v>
      </c>
      <c r="E37" s="15">
        <f t="shared" si="5"/>
        <v>8560</v>
      </c>
      <c r="F37" s="16">
        <f t="shared" si="6"/>
        <v>141440</v>
      </c>
    </row>
    <row r="38" spans="1:6" x14ac:dyDescent="0.25">
      <c r="A38" s="17" t="s">
        <v>39</v>
      </c>
      <c r="B38" s="16">
        <v>100000</v>
      </c>
      <c r="C38" s="14">
        <f>may!E38</f>
        <v>9696</v>
      </c>
      <c r="D38" s="15">
        <v>4400</v>
      </c>
      <c r="E38" s="15">
        <f t="shared" si="5"/>
        <v>14096</v>
      </c>
      <c r="F38" s="16">
        <f t="shared" si="6"/>
        <v>85904</v>
      </c>
    </row>
    <row r="39" spans="1:6" x14ac:dyDescent="0.25">
      <c r="A39" s="12" t="s">
        <v>40</v>
      </c>
      <c r="B39" s="16">
        <v>50000</v>
      </c>
      <c r="C39" s="14">
        <f>may!E39</f>
        <v>0</v>
      </c>
      <c r="D39" s="15"/>
      <c r="E39" s="15">
        <f t="shared" si="5"/>
        <v>0</v>
      </c>
      <c r="F39" s="16">
        <f t="shared" si="6"/>
        <v>50000</v>
      </c>
    </row>
    <row r="40" spans="1:6" x14ac:dyDescent="0.25">
      <c r="A40" s="12" t="s">
        <v>41</v>
      </c>
      <c r="B40" s="16">
        <v>2800000</v>
      </c>
      <c r="C40" s="14">
        <f>may!E40</f>
        <v>0</v>
      </c>
      <c r="D40" s="15"/>
      <c r="E40" s="15">
        <f t="shared" si="5"/>
        <v>0</v>
      </c>
      <c r="F40" s="16">
        <f t="shared" si="6"/>
        <v>2800000</v>
      </c>
    </row>
    <row r="41" spans="1:6" x14ac:dyDescent="0.25">
      <c r="A41" s="17" t="s">
        <v>81</v>
      </c>
      <c r="B41" s="16">
        <v>150000</v>
      </c>
      <c r="C41" s="14">
        <f>may!E41</f>
        <v>74003</v>
      </c>
      <c r="D41" s="15">
        <v>26914.560000000001</v>
      </c>
      <c r="E41" s="15">
        <f t="shared" si="5"/>
        <v>100917.56</v>
      </c>
      <c r="F41" s="16">
        <f t="shared" si="6"/>
        <v>49082.44</v>
      </c>
    </row>
    <row r="42" spans="1:6" x14ac:dyDescent="0.25">
      <c r="A42" s="12" t="s">
        <v>42</v>
      </c>
      <c r="B42" s="16">
        <v>43000</v>
      </c>
      <c r="C42" s="14">
        <f>may!E42</f>
        <v>10145</v>
      </c>
      <c r="D42" s="15">
        <v>5405</v>
      </c>
      <c r="E42" s="15">
        <f t="shared" si="5"/>
        <v>15550</v>
      </c>
      <c r="F42" s="16">
        <f t="shared" si="6"/>
        <v>27450</v>
      </c>
    </row>
    <row r="43" spans="1:6" x14ac:dyDescent="0.25">
      <c r="A43" s="19" t="s">
        <v>43</v>
      </c>
      <c r="B43" s="20">
        <f>+SUM(B44:B51)</f>
        <v>5450000</v>
      </c>
      <c r="C43" s="20">
        <f>may!E43</f>
        <v>1544675.29</v>
      </c>
      <c r="D43" s="20">
        <f t="shared" ref="D43:F43" si="7">+SUM(D44:D51)</f>
        <v>341434.39</v>
      </c>
      <c r="E43" s="20">
        <f t="shared" si="7"/>
        <v>1886109.68</v>
      </c>
      <c r="F43" s="20">
        <f t="shared" si="7"/>
        <v>3563890.3200000003</v>
      </c>
    </row>
    <row r="44" spans="1:6" x14ac:dyDescent="0.25">
      <c r="A44" s="17" t="s">
        <v>44</v>
      </c>
      <c r="B44" s="16">
        <v>150000</v>
      </c>
      <c r="C44" s="14">
        <f>may!E44</f>
        <v>126767.89</v>
      </c>
      <c r="D44" s="15">
        <v>17939.05</v>
      </c>
      <c r="E44" s="15">
        <f t="shared" ref="E44:E51" si="8">+C44+D44</f>
        <v>144706.94</v>
      </c>
      <c r="F44" s="16">
        <f t="shared" ref="F44:F51" si="9">+B44-E44</f>
        <v>5293.0599999999977</v>
      </c>
    </row>
    <row r="45" spans="1:6" x14ac:dyDescent="0.25">
      <c r="A45" s="17" t="s">
        <v>45</v>
      </c>
      <c r="B45" s="16">
        <v>500000</v>
      </c>
      <c r="C45" s="14">
        <f>may!E45</f>
        <v>119997.86</v>
      </c>
      <c r="D45" s="15">
        <v>22500</v>
      </c>
      <c r="E45" s="15">
        <f t="shared" si="8"/>
        <v>142497.85999999999</v>
      </c>
      <c r="F45" s="16">
        <f t="shared" si="9"/>
        <v>357502.14</v>
      </c>
    </row>
    <row r="46" spans="1:6" x14ac:dyDescent="0.25">
      <c r="A46" s="17" t="s">
        <v>46</v>
      </c>
      <c r="B46" s="16">
        <v>180000</v>
      </c>
      <c r="C46" s="14">
        <f>may!E46</f>
        <v>9569.86</v>
      </c>
      <c r="D46" s="15"/>
      <c r="E46" s="15">
        <f t="shared" si="8"/>
        <v>9569.86</v>
      </c>
      <c r="F46" s="16">
        <f t="shared" si="9"/>
        <v>170430.14</v>
      </c>
    </row>
    <row r="47" spans="1:6" x14ac:dyDescent="0.25">
      <c r="A47" s="17" t="s">
        <v>47</v>
      </c>
      <c r="B47" s="16">
        <v>1420000</v>
      </c>
      <c r="C47" s="14">
        <f>may!E47</f>
        <v>569826.84</v>
      </c>
      <c r="D47" s="15">
        <f>65455.83+498.8</f>
        <v>65954.63</v>
      </c>
      <c r="E47" s="15">
        <f t="shared" si="8"/>
        <v>635781.47</v>
      </c>
      <c r="F47" s="16">
        <f t="shared" si="9"/>
        <v>784218.53</v>
      </c>
    </row>
    <row r="48" spans="1:6" x14ac:dyDescent="0.25">
      <c r="A48" s="17" t="s">
        <v>48</v>
      </c>
      <c r="B48" s="16">
        <v>900000</v>
      </c>
      <c r="C48" s="14">
        <f>may!E48</f>
        <v>149137.85</v>
      </c>
      <c r="D48" s="15">
        <v>34473.61</v>
      </c>
      <c r="E48" s="15">
        <f t="shared" si="8"/>
        <v>183611.46000000002</v>
      </c>
      <c r="F48" s="16">
        <f t="shared" si="9"/>
        <v>716388.54</v>
      </c>
    </row>
    <row r="49" spans="1:6" x14ac:dyDescent="0.25">
      <c r="A49" s="12" t="s">
        <v>49</v>
      </c>
      <c r="B49" s="16">
        <v>300000</v>
      </c>
      <c r="C49" s="14">
        <f>may!E49</f>
        <v>87804.989999999991</v>
      </c>
      <c r="D49" s="15">
        <v>12644.6</v>
      </c>
      <c r="E49" s="15">
        <f t="shared" si="8"/>
        <v>100449.59</v>
      </c>
      <c r="F49" s="16">
        <f t="shared" si="9"/>
        <v>199550.41</v>
      </c>
    </row>
    <row r="50" spans="1:6" x14ac:dyDescent="0.25">
      <c r="A50" s="12" t="s">
        <v>50</v>
      </c>
      <c r="B50" s="16">
        <v>200000</v>
      </c>
      <c r="C50" s="14">
        <f>may!E50</f>
        <v>9000</v>
      </c>
      <c r="D50" s="15">
        <v>23000</v>
      </c>
      <c r="E50" s="15">
        <f t="shared" si="8"/>
        <v>32000</v>
      </c>
      <c r="F50" s="16">
        <f t="shared" si="9"/>
        <v>168000</v>
      </c>
    </row>
    <row r="51" spans="1:6" x14ac:dyDescent="0.25">
      <c r="A51" s="12" t="s">
        <v>31</v>
      </c>
      <c r="B51" s="16">
        <v>1800000</v>
      </c>
      <c r="C51" s="14">
        <f>may!E51</f>
        <v>472570</v>
      </c>
      <c r="D51" s="15">
        <v>164922.5</v>
      </c>
      <c r="E51" s="15">
        <f t="shared" si="8"/>
        <v>637492.5</v>
      </c>
      <c r="F51" s="16">
        <f t="shared" si="9"/>
        <v>1162507.5</v>
      </c>
    </row>
    <row r="52" spans="1:6" x14ac:dyDescent="0.25">
      <c r="A52" s="9" t="s">
        <v>51</v>
      </c>
      <c r="B52" s="10">
        <f>+B53</f>
        <v>0</v>
      </c>
      <c r="C52" s="10">
        <f>may!E52</f>
        <v>0</v>
      </c>
      <c r="D52" s="10"/>
      <c r="E52" s="10">
        <f t="shared" ref="E52:F52" si="10">+E53</f>
        <v>0</v>
      </c>
      <c r="F52" s="10">
        <f t="shared" si="10"/>
        <v>0</v>
      </c>
    </row>
    <row r="53" spans="1:6" x14ac:dyDescent="0.25">
      <c r="A53" s="12" t="s">
        <v>51</v>
      </c>
      <c r="B53" s="15">
        <v>0</v>
      </c>
      <c r="C53" s="14">
        <f>may!E53</f>
        <v>0</v>
      </c>
      <c r="D53" s="15"/>
      <c r="E53" s="15">
        <f t="shared" ref="E53" si="11">+C53+D53</f>
        <v>0</v>
      </c>
      <c r="F53" s="16">
        <f t="shared" ref="F53" si="12">+B53-E53</f>
        <v>0</v>
      </c>
    </row>
    <row r="54" spans="1:6" x14ac:dyDescent="0.25">
      <c r="A54" s="9" t="s">
        <v>52</v>
      </c>
      <c r="B54" s="10">
        <f>+SUM(B55:B66)</f>
        <v>8342000</v>
      </c>
      <c r="C54" s="10">
        <f>may!E54</f>
        <v>2306820.08</v>
      </c>
      <c r="D54" s="10">
        <f t="shared" ref="D54:F54" si="13">+SUM(D55:D66)</f>
        <v>486471.64</v>
      </c>
      <c r="E54" s="10">
        <f t="shared" si="13"/>
        <v>2793291.72</v>
      </c>
      <c r="F54" s="10">
        <f t="shared" si="13"/>
        <v>5548708.2799999993</v>
      </c>
    </row>
    <row r="55" spans="1:6" x14ac:dyDescent="0.25">
      <c r="A55" s="12" t="s">
        <v>53</v>
      </c>
      <c r="B55" s="15">
        <v>150000</v>
      </c>
      <c r="C55" s="14">
        <f>may!E55</f>
        <v>0</v>
      </c>
      <c r="D55" s="15"/>
      <c r="E55" s="15">
        <f t="shared" ref="E55:E66" si="14">+C55+D55</f>
        <v>0</v>
      </c>
      <c r="F55" s="16">
        <f t="shared" ref="F55:F66" si="15">+B55-E55</f>
        <v>150000</v>
      </c>
    </row>
    <row r="56" spans="1:6" x14ac:dyDescent="0.25">
      <c r="A56" s="12" t="s">
        <v>54</v>
      </c>
      <c r="B56" s="15">
        <v>500000</v>
      </c>
      <c r="C56" s="14">
        <f>may!E56</f>
        <v>130000</v>
      </c>
      <c r="D56" s="15"/>
      <c r="E56" s="15">
        <f t="shared" si="14"/>
        <v>130000</v>
      </c>
      <c r="F56" s="16">
        <f t="shared" si="15"/>
        <v>370000</v>
      </c>
    </row>
    <row r="57" spans="1:6" x14ac:dyDescent="0.25">
      <c r="A57" s="12" t="s">
        <v>55</v>
      </c>
      <c r="B57" s="15">
        <v>2014000</v>
      </c>
      <c r="C57" s="14">
        <f>may!E57</f>
        <v>974670.25</v>
      </c>
      <c r="D57" s="15">
        <v>315057.62</v>
      </c>
      <c r="E57" s="15">
        <f t="shared" si="14"/>
        <v>1289727.8700000001</v>
      </c>
      <c r="F57" s="16">
        <f t="shared" si="15"/>
        <v>724272.12999999989</v>
      </c>
    </row>
    <row r="58" spans="1:6" x14ac:dyDescent="0.25">
      <c r="A58" s="12" t="s">
        <v>56</v>
      </c>
      <c r="B58" s="15">
        <v>300000</v>
      </c>
      <c r="C58" s="14">
        <f>may!E58</f>
        <v>0</v>
      </c>
      <c r="D58" s="15"/>
      <c r="E58" s="15">
        <f t="shared" si="14"/>
        <v>0</v>
      </c>
      <c r="F58" s="16">
        <f t="shared" si="15"/>
        <v>300000</v>
      </c>
    </row>
    <row r="59" spans="1:6" x14ac:dyDescent="0.25">
      <c r="A59" s="12" t="s">
        <v>57</v>
      </c>
      <c r="B59" s="13">
        <v>150000</v>
      </c>
      <c r="C59" s="14">
        <f>may!E59</f>
        <v>14636</v>
      </c>
      <c r="D59" s="15"/>
      <c r="E59" s="15">
        <f t="shared" si="14"/>
        <v>14636</v>
      </c>
      <c r="F59" s="16">
        <f t="shared" si="15"/>
        <v>135364</v>
      </c>
    </row>
    <row r="60" spans="1:6" x14ac:dyDescent="0.25">
      <c r="A60" s="12" t="s">
        <v>58</v>
      </c>
      <c r="B60" s="15">
        <v>90000</v>
      </c>
      <c r="C60" s="14">
        <f>may!E60</f>
        <v>23267.739999999998</v>
      </c>
      <c r="D60" s="15">
        <v>4270</v>
      </c>
      <c r="E60" s="15">
        <f t="shared" si="14"/>
        <v>27537.739999999998</v>
      </c>
      <c r="F60" s="16">
        <f t="shared" si="15"/>
        <v>62462.26</v>
      </c>
    </row>
    <row r="61" spans="1:6" x14ac:dyDescent="0.25">
      <c r="A61" s="12" t="s">
        <v>59</v>
      </c>
      <c r="B61" s="13">
        <v>300000</v>
      </c>
      <c r="C61" s="14">
        <f>may!E61</f>
        <v>0</v>
      </c>
      <c r="D61" s="15"/>
      <c r="E61" s="15">
        <f t="shared" si="14"/>
        <v>0</v>
      </c>
      <c r="F61" s="16">
        <f t="shared" si="15"/>
        <v>300000</v>
      </c>
    </row>
    <row r="62" spans="1:6" x14ac:dyDescent="0.25">
      <c r="A62" s="12" t="s">
        <v>60</v>
      </c>
      <c r="B62" s="13">
        <v>2000000</v>
      </c>
      <c r="C62" s="14">
        <f>may!E62</f>
        <v>37560</v>
      </c>
      <c r="D62" s="15"/>
      <c r="E62" s="15">
        <f t="shared" si="14"/>
        <v>37560</v>
      </c>
      <c r="F62" s="16">
        <f t="shared" si="15"/>
        <v>1962440</v>
      </c>
    </row>
    <row r="63" spans="1:6" x14ac:dyDescent="0.25">
      <c r="A63" s="12" t="s">
        <v>61</v>
      </c>
      <c r="B63" s="13">
        <v>1000000</v>
      </c>
      <c r="C63" s="14">
        <f>may!E63</f>
        <v>750000</v>
      </c>
      <c r="D63" s="15"/>
      <c r="E63" s="15">
        <f t="shared" si="14"/>
        <v>750000</v>
      </c>
      <c r="F63" s="16">
        <f t="shared" si="15"/>
        <v>250000</v>
      </c>
    </row>
    <row r="64" spans="1:6" x14ac:dyDescent="0.25">
      <c r="A64" s="17" t="s">
        <v>62</v>
      </c>
      <c r="B64" s="13">
        <v>486000</v>
      </c>
      <c r="C64" s="14">
        <f>may!E64</f>
        <v>135000</v>
      </c>
      <c r="D64" s="15">
        <v>29000</v>
      </c>
      <c r="E64" s="15">
        <f t="shared" si="14"/>
        <v>164000</v>
      </c>
      <c r="F64" s="16">
        <f t="shared" si="15"/>
        <v>322000</v>
      </c>
    </row>
    <row r="65" spans="1:6" x14ac:dyDescent="0.25">
      <c r="A65" s="17" t="s">
        <v>82</v>
      </c>
      <c r="B65" s="13">
        <v>352000</v>
      </c>
      <c r="C65" s="14">
        <f>may!E65</f>
        <v>64616.09</v>
      </c>
      <c r="D65" s="15">
        <v>85270.02</v>
      </c>
      <c r="E65" s="15">
        <f t="shared" si="14"/>
        <v>149886.10999999999</v>
      </c>
      <c r="F65" s="16">
        <f t="shared" si="15"/>
        <v>202113.89</v>
      </c>
    </row>
    <row r="66" spans="1:6" x14ac:dyDescent="0.25">
      <c r="A66" s="17" t="s">
        <v>83</v>
      </c>
      <c r="B66" s="13">
        <v>1000000</v>
      </c>
      <c r="C66" s="14">
        <f>may!E66</f>
        <v>177070</v>
      </c>
      <c r="D66" s="15">
        <v>52874</v>
      </c>
      <c r="E66" s="15">
        <f t="shared" si="14"/>
        <v>229944</v>
      </c>
      <c r="F66" s="16">
        <f t="shared" si="15"/>
        <v>770056</v>
      </c>
    </row>
    <row r="67" spans="1:6" x14ac:dyDescent="0.25">
      <c r="A67" s="17"/>
      <c r="B67" s="18"/>
      <c r="C67" s="14"/>
      <c r="D67" s="15"/>
      <c r="E67" s="15"/>
      <c r="F67" s="16"/>
    </row>
    <row r="68" spans="1:6" x14ac:dyDescent="0.25">
      <c r="A68" s="9" t="s">
        <v>63</v>
      </c>
      <c r="B68" s="10">
        <f>+B69</f>
        <v>26900265</v>
      </c>
      <c r="C68" s="10">
        <f>may!E68</f>
        <v>11338052.390000001</v>
      </c>
      <c r="D68" s="10">
        <f t="shared" ref="D68:F68" si="16">+D69</f>
        <v>569357.94000000006</v>
      </c>
      <c r="E68" s="10">
        <f t="shared" si="16"/>
        <v>11907410.33</v>
      </c>
      <c r="F68" s="10">
        <f t="shared" si="16"/>
        <v>14992854.67</v>
      </c>
    </row>
    <row r="69" spans="1:6" x14ac:dyDescent="0.25">
      <c r="A69" s="9" t="s">
        <v>64</v>
      </c>
      <c r="B69" s="10">
        <f>+B70+B78</f>
        <v>26900265</v>
      </c>
      <c r="C69" s="10">
        <f>may!E69</f>
        <v>11338052.390000001</v>
      </c>
      <c r="D69" s="10">
        <f t="shared" ref="D69:F69" si="17">+D70+D78</f>
        <v>569357.94000000006</v>
      </c>
      <c r="E69" s="10">
        <f t="shared" si="17"/>
        <v>11907410.33</v>
      </c>
      <c r="F69" s="10">
        <f t="shared" si="17"/>
        <v>14992854.67</v>
      </c>
    </row>
    <row r="70" spans="1:6" x14ac:dyDescent="0.25">
      <c r="A70" s="9" t="s">
        <v>65</v>
      </c>
      <c r="B70" s="10">
        <f>+SUM(B71:B77)</f>
        <v>2900000</v>
      </c>
      <c r="C70" s="10">
        <f>may!E70</f>
        <v>442198.83999999997</v>
      </c>
      <c r="D70" s="10">
        <f t="shared" ref="D70:F70" si="18">+SUM(D71:D77)</f>
        <v>110552.17</v>
      </c>
      <c r="E70" s="10">
        <f t="shared" si="18"/>
        <v>552751.01</v>
      </c>
      <c r="F70" s="10">
        <f t="shared" si="18"/>
        <v>2347248.9900000002</v>
      </c>
    </row>
    <row r="71" spans="1:6" x14ac:dyDescent="0.25">
      <c r="A71" s="12" t="s">
        <v>66</v>
      </c>
      <c r="B71" s="13">
        <v>1000000</v>
      </c>
      <c r="C71" s="14">
        <f>may!E71</f>
        <v>156503.84</v>
      </c>
      <c r="D71" s="15">
        <v>75502.17</v>
      </c>
      <c r="E71" s="15">
        <f t="shared" ref="E71:E77" si="19">+C71+D71</f>
        <v>232006.01</v>
      </c>
      <c r="F71" s="16">
        <f t="shared" ref="F71:F77" si="20">+B71-E71</f>
        <v>767993.99</v>
      </c>
    </row>
    <row r="72" spans="1:6" x14ac:dyDescent="0.25">
      <c r="A72" s="12" t="s">
        <v>67</v>
      </c>
      <c r="B72" s="13">
        <v>500000</v>
      </c>
      <c r="C72" s="14">
        <f>may!E72</f>
        <v>0</v>
      </c>
      <c r="D72" s="15">
        <v>1200</v>
      </c>
      <c r="E72" s="15">
        <f t="shared" si="19"/>
        <v>1200</v>
      </c>
      <c r="F72" s="16">
        <f t="shared" si="20"/>
        <v>498800</v>
      </c>
    </row>
    <row r="73" spans="1:6" x14ac:dyDescent="0.25">
      <c r="A73" s="12" t="s">
        <v>68</v>
      </c>
      <c r="B73" s="13">
        <v>1000000</v>
      </c>
      <c r="C73" s="14">
        <f>may!E73</f>
        <v>285695</v>
      </c>
      <c r="D73" s="15">
        <v>33850</v>
      </c>
      <c r="E73" s="15">
        <f t="shared" si="19"/>
        <v>319545</v>
      </c>
      <c r="F73" s="16">
        <f t="shared" si="20"/>
        <v>680455</v>
      </c>
    </row>
    <row r="74" spans="1:6" x14ac:dyDescent="0.25">
      <c r="A74" s="12" t="s">
        <v>69</v>
      </c>
      <c r="B74" s="13">
        <v>350000</v>
      </c>
      <c r="C74" s="14">
        <f>may!E74</f>
        <v>0</v>
      </c>
      <c r="D74" s="15"/>
      <c r="E74" s="15">
        <f t="shared" si="19"/>
        <v>0</v>
      </c>
      <c r="F74" s="16">
        <f t="shared" si="20"/>
        <v>350000</v>
      </c>
    </row>
    <row r="75" spans="1:6" x14ac:dyDescent="0.25">
      <c r="A75" s="17" t="s">
        <v>70</v>
      </c>
      <c r="B75" s="13">
        <v>50000</v>
      </c>
      <c r="C75" s="14">
        <f>may!E75</f>
        <v>0</v>
      </c>
      <c r="D75" s="15"/>
      <c r="E75" s="15">
        <f t="shared" si="19"/>
        <v>0</v>
      </c>
      <c r="F75" s="16">
        <f t="shared" si="20"/>
        <v>50000</v>
      </c>
    </row>
    <row r="76" spans="1:6" x14ac:dyDescent="0.25">
      <c r="A76" s="17" t="s">
        <v>71</v>
      </c>
      <c r="B76" s="15">
        <v>0</v>
      </c>
      <c r="C76" s="14">
        <f>may!E76</f>
        <v>0</v>
      </c>
      <c r="D76" s="15"/>
      <c r="E76" s="15">
        <f t="shared" si="19"/>
        <v>0</v>
      </c>
      <c r="F76" s="16">
        <f t="shared" si="20"/>
        <v>0</v>
      </c>
    </row>
    <row r="77" spans="1:6" x14ac:dyDescent="0.25">
      <c r="A77" s="17" t="s">
        <v>72</v>
      </c>
      <c r="B77" s="15">
        <v>0</v>
      </c>
      <c r="C77" s="14">
        <f>may!E77</f>
        <v>0</v>
      </c>
      <c r="D77" s="15"/>
      <c r="E77" s="15">
        <f t="shared" si="19"/>
        <v>0</v>
      </c>
      <c r="F77" s="16">
        <f t="shared" si="20"/>
        <v>0</v>
      </c>
    </row>
    <row r="78" spans="1:6" x14ac:dyDescent="0.25">
      <c r="A78" s="9" t="s">
        <v>73</v>
      </c>
      <c r="B78" s="10">
        <f>+SUM(B79:B94)</f>
        <v>24000265</v>
      </c>
      <c r="C78" s="10">
        <f>may!E78</f>
        <v>10895853.550000001</v>
      </c>
      <c r="D78" s="10">
        <f t="shared" ref="D78:F78" si="21">+SUM(D79:D94)</f>
        <v>458805.77</v>
      </c>
      <c r="E78" s="10">
        <f t="shared" si="21"/>
        <v>11354659.32</v>
      </c>
      <c r="F78" s="10">
        <f t="shared" si="21"/>
        <v>12645605.68</v>
      </c>
    </row>
    <row r="79" spans="1:6" x14ac:dyDescent="0.25">
      <c r="A79" s="17" t="s">
        <v>74</v>
      </c>
      <c r="B79" s="31">
        <v>272000</v>
      </c>
      <c r="C79" s="14">
        <f>may!E79</f>
        <v>49610</v>
      </c>
      <c r="D79" s="15">
        <v>25000</v>
      </c>
      <c r="E79" s="15">
        <f t="shared" ref="E79:E94" si="22">+C79+D79</f>
        <v>74610</v>
      </c>
      <c r="F79" s="16">
        <f t="shared" ref="F79:F94" si="23">+B79-E79</f>
        <v>197390</v>
      </c>
    </row>
    <row r="80" spans="1:6" x14ac:dyDescent="0.25">
      <c r="A80" s="17" t="s">
        <v>84</v>
      </c>
      <c r="B80" s="31">
        <v>400000</v>
      </c>
      <c r="C80" s="14">
        <f>may!E80</f>
        <v>0</v>
      </c>
      <c r="D80" s="15">
        <v>80275.77</v>
      </c>
      <c r="E80" s="15">
        <f t="shared" si="22"/>
        <v>80275.77</v>
      </c>
      <c r="F80" s="16">
        <f t="shared" si="23"/>
        <v>319724.23</v>
      </c>
    </row>
    <row r="81" spans="1:6" x14ac:dyDescent="0.25">
      <c r="A81" s="17" t="s">
        <v>85</v>
      </c>
      <c r="B81" s="31">
        <v>113000</v>
      </c>
      <c r="C81" s="14">
        <f>may!E81</f>
        <v>17990</v>
      </c>
      <c r="D81" s="15"/>
      <c r="E81" s="15">
        <f t="shared" si="22"/>
        <v>17990</v>
      </c>
      <c r="F81" s="16">
        <f t="shared" si="23"/>
        <v>95010</v>
      </c>
    </row>
    <row r="82" spans="1:6" x14ac:dyDescent="0.25">
      <c r="A82" s="17" t="s">
        <v>86</v>
      </c>
      <c r="B82" s="31">
        <v>300000</v>
      </c>
      <c r="C82" s="14">
        <f>may!E82</f>
        <v>51948.47</v>
      </c>
      <c r="D82" s="15"/>
      <c r="E82" s="15">
        <f t="shared" si="22"/>
        <v>51948.47</v>
      </c>
      <c r="F82" s="16">
        <f t="shared" si="23"/>
        <v>248051.53</v>
      </c>
    </row>
    <row r="83" spans="1:6" x14ac:dyDescent="0.25">
      <c r="A83" s="17" t="s">
        <v>87</v>
      </c>
      <c r="B83" s="31">
        <v>1620000</v>
      </c>
      <c r="C83" s="14">
        <f>may!E83</f>
        <v>540000</v>
      </c>
      <c r="D83" s="15">
        <v>108000</v>
      </c>
      <c r="E83" s="15">
        <f t="shared" si="22"/>
        <v>648000</v>
      </c>
      <c r="F83" s="16">
        <f t="shared" si="23"/>
        <v>972000</v>
      </c>
    </row>
    <row r="84" spans="1:6" x14ac:dyDescent="0.25">
      <c r="A84" s="17" t="s">
        <v>88</v>
      </c>
      <c r="B84" s="31">
        <v>800000</v>
      </c>
      <c r="C84" s="14">
        <f>may!E84</f>
        <v>554143.24</v>
      </c>
      <c r="D84" s="15"/>
      <c r="E84" s="15">
        <f t="shared" si="22"/>
        <v>554143.24</v>
      </c>
      <c r="F84" s="16">
        <f t="shared" si="23"/>
        <v>245856.76</v>
      </c>
    </row>
    <row r="85" spans="1:6" x14ac:dyDescent="0.25">
      <c r="A85" s="17" t="s">
        <v>89</v>
      </c>
      <c r="B85" s="31">
        <v>200000</v>
      </c>
      <c r="C85" s="14">
        <f>may!E85</f>
        <v>0</v>
      </c>
      <c r="D85" s="15"/>
      <c r="E85" s="15">
        <f t="shared" si="22"/>
        <v>0</v>
      </c>
      <c r="F85" s="16">
        <f t="shared" si="23"/>
        <v>200000</v>
      </c>
    </row>
    <row r="86" spans="1:6" x14ac:dyDescent="0.25">
      <c r="A86" s="17" t="s">
        <v>90</v>
      </c>
      <c r="B86" s="31">
        <v>200000</v>
      </c>
      <c r="C86" s="14">
        <f>may!E86</f>
        <v>49646</v>
      </c>
      <c r="D86" s="15"/>
      <c r="E86" s="15">
        <f t="shared" si="22"/>
        <v>49646</v>
      </c>
      <c r="F86" s="16">
        <f t="shared" si="23"/>
        <v>150354</v>
      </c>
    </row>
    <row r="87" spans="1:6" x14ac:dyDescent="0.25">
      <c r="A87" s="17" t="s">
        <v>91</v>
      </c>
      <c r="B87" s="31">
        <v>1000000</v>
      </c>
      <c r="C87" s="14">
        <f>may!E87</f>
        <v>12751</v>
      </c>
      <c r="D87" s="15"/>
      <c r="E87" s="15">
        <f t="shared" si="22"/>
        <v>12751</v>
      </c>
      <c r="F87" s="16">
        <f t="shared" si="23"/>
        <v>987249</v>
      </c>
    </row>
    <row r="88" spans="1:6" x14ac:dyDescent="0.25">
      <c r="A88" s="17" t="s">
        <v>92</v>
      </c>
      <c r="B88" s="31">
        <v>300000</v>
      </c>
      <c r="C88" s="14">
        <f>may!E88</f>
        <v>0</v>
      </c>
      <c r="D88" s="15"/>
      <c r="E88" s="15">
        <f t="shared" si="22"/>
        <v>0</v>
      </c>
      <c r="F88" s="16">
        <f t="shared" si="23"/>
        <v>300000</v>
      </c>
    </row>
    <row r="89" spans="1:6" x14ac:dyDescent="0.25">
      <c r="A89" s="17" t="s">
        <v>93</v>
      </c>
      <c r="B89" s="31">
        <v>1000000</v>
      </c>
      <c r="C89" s="14">
        <f>may!E89</f>
        <v>4400</v>
      </c>
      <c r="D89" s="15"/>
      <c r="E89" s="15">
        <f t="shared" si="22"/>
        <v>4400</v>
      </c>
      <c r="F89" s="16">
        <f t="shared" si="23"/>
        <v>995600</v>
      </c>
    </row>
    <row r="90" spans="1:6" x14ac:dyDescent="0.25">
      <c r="A90" s="17" t="s">
        <v>94</v>
      </c>
      <c r="B90" s="31">
        <v>200000</v>
      </c>
      <c r="C90" s="14">
        <f>may!E90</f>
        <v>10502</v>
      </c>
      <c r="D90" s="15">
        <v>6470</v>
      </c>
      <c r="E90" s="15">
        <f t="shared" si="22"/>
        <v>16972</v>
      </c>
      <c r="F90" s="16">
        <f t="shared" si="23"/>
        <v>183028</v>
      </c>
    </row>
    <row r="91" spans="1:6" x14ac:dyDescent="0.25">
      <c r="A91" s="17" t="s">
        <v>95</v>
      </c>
      <c r="B91" s="31">
        <v>1000000</v>
      </c>
      <c r="C91" s="14">
        <f>may!E91</f>
        <v>1127136.19</v>
      </c>
      <c r="D91" s="15">
        <v>239060</v>
      </c>
      <c r="E91" s="15">
        <f t="shared" si="22"/>
        <v>1366196.19</v>
      </c>
      <c r="F91" s="16">
        <f t="shared" si="23"/>
        <v>-366196.18999999994</v>
      </c>
    </row>
    <row r="92" spans="1:6" x14ac:dyDescent="0.25">
      <c r="A92" s="17" t="s">
        <v>96</v>
      </c>
      <c r="B92" s="31">
        <v>1000000</v>
      </c>
      <c r="C92" s="14">
        <f>may!E92</f>
        <v>4588.93</v>
      </c>
      <c r="D92" s="15"/>
      <c r="E92" s="15">
        <f t="shared" si="22"/>
        <v>4588.93</v>
      </c>
      <c r="F92" s="16">
        <f t="shared" si="23"/>
        <v>995411.07</v>
      </c>
    </row>
    <row r="93" spans="1:6" x14ac:dyDescent="0.25">
      <c r="A93" s="17" t="s">
        <v>97</v>
      </c>
      <c r="B93" s="31">
        <v>7268703</v>
      </c>
      <c r="C93" s="14">
        <f>may!E93</f>
        <v>7268702.2000000002</v>
      </c>
      <c r="D93" s="15"/>
      <c r="E93" s="15">
        <f t="shared" si="22"/>
        <v>7268702.2000000002</v>
      </c>
      <c r="F93" s="16">
        <f t="shared" si="23"/>
        <v>0.79999999981373549</v>
      </c>
    </row>
    <row r="94" spans="1:6" x14ac:dyDescent="0.25">
      <c r="A94" s="17" t="s">
        <v>98</v>
      </c>
      <c r="B94" s="31">
        <v>8326562</v>
      </c>
      <c r="C94" s="14">
        <f>may!E94</f>
        <v>1204435.52</v>
      </c>
      <c r="D94" s="15"/>
      <c r="E94" s="15">
        <f t="shared" si="22"/>
        <v>1204435.52</v>
      </c>
      <c r="F94" s="16">
        <f t="shared" si="23"/>
        <v>7122126.4800000004</v>
      </c>
    </row>
    <row r="95" spans="1:6" x14ac:dyDescent="0.25">
      <c r="A95" s="12"/>
      <c r="B95" s="15"/>
      <c r="C95" s="14"/>
      <c r="D95" s="15"/>
      <c r="E95" s="15"/>
      <c r="F95" s="16"/>
    </row>
    <row r="96" spans="1:6" x14ac:dyDescent="0.25">
      <c r="A96" s="9" t="s">
        <v>75</v>
      </c>
      <c r="B96" s="10">
        <f>+B8+B69</f>
        <v>218866264.99998829</v>
      </c>
      <c r="C96" s="10">
        <f>may!E96</f>
        <v>91974604.129999995</v>
      </c>
      <c r="D96" s="10">
        <f t="shared" ref="D96:F96" si="24">+D8+D69</f>
        <v>18183294.160000004</v>
      </c>
      <c r="E96" s="10">
        <f t="shared" si="24"/>
        <v>110157898.29000001</v>
      </c>
      <c r="F96" s="10">
        <f t="shared" si="24"/>
        <v>108708366.70998831</v>
      </c>
    </row>
    <row r="97" spans="1:6" x14ac:dyDescent="0.25">
      <c r="A97" s="9"/>
      <c r="B97" s="15"/>
      <c r="C97" s="15"/>
      <c r="D97" s="15"/>
      <c r="E97" s="15"/>
      <c r="F97" s="15"/>
    </row>
    <row r="98" spans="1:6" x14ac:dyDescent="0.25">
      <c r="A98" s="9" t="s">
        <v>76</v>
      </c>
      <c r="B98" s="10">
        <f>+B99</f>
        <v>6700000</v>
      </c>
      <c r="C98" s="10">
        <f>may!E98</f>
        <v>8305163.9000000004</v>
      </c>
      <c r="D98" s="10">
        <f t="shared" ref="D98:F98" si="25">+D99</f>
        <v>0</v>
      </c>
      <c r="E98" s="10">
        <f t="shared" si="25"/>
        <v>8305163.9000000004</v>
      </c>
      <c r="F98" s="10">
        <f t="shared" si="25"/>
        <v>-1605163.9000000004</v>
      </c>
    </row>
    <row r="99" spans="1:6" ht="15.6" thickBot="1" x14ac:dyDescent="0.3">
      <c r="A99" s="22" t="s">
        <v>77</v>
      </c>
      <c r="B99" s="23">
        <v>6700000</v>
      </c>
      <c r="C99" s="24">
        <f>may!E99</f>
        <v>8305163.9000000004</v>
      </c>
      <c r="D99" s="23"/>
      <c r="E99" s="15">
        <f t="shared" ref="E99" si="26">+C99+D99</f>
        <v>8305163.9000000004</v>
      </c>
      <c r="F99" s="16">
        <f t="shared" ref="F99" si="27">+B99-E99</f>
        <v>-1605163.9000000004</v>
      </c>
    </row>
    <row r="100" spans="1:6" s="27" customFormat="1" ht="15.6" thickBot="1" x14ac:dyDescent="0.3">
      <c r="A100" s="25" t="s">
        <v>78</v>
      </c>
      <c r="B100" s="26">
        <f>+B96+B98</f>
        <v>225566264.99998829</v>
      </c>
      <c r="C100" s="26">
        <f>may!E100</f>
        <v>100279768.03</v>
      </c>
      <c r="D100" s="26">
        <f t="shared" ref="D100:F100" si="28">+D96+D98</f>
        <v>18183294.160000004</v>
      </c>
      <c r="E100" s="26">
        <f t="shared" si="28"/>
        <v>118463062.19000001</v>
      </c>
      <c r="F100" s="26">
        <f t="shared" si="28"/>
        <v>107103202.8099883</v>
      </c>
    </row>
    <row r="101" spans="1:6" x14ac:dyDescent="0.25">
      <c r="A101" s="2"/>
      <c r="B101" s="2"/>
      <c r="C101" s="2"/>
      <c r="D101" s="2"/>
      <c r="E101" s="2"/>
      <c r="F101" s="2"/>
    </row>
    <row r="102" spans="1:6" x14ac:dyDescent="0.25">
      <c r="A102" s="28"/>
      <c r="B102" s="2"/>
      <c r="C102" s="29"/>
      <c r="D102" s="29"/>
      <c r="E102" s="29"/>
      <c r="F102" s="2"/>
    </row>
    <row r="103" spans="1:6" x14ac:dyDescent="0.25">
      <c r="A103" s="28"/>
      <c r="B103" s="2"/>
      <c r="C103" s="2"/>
      <c r="D103" s="30"/>
      <c r="E103" s="29"/>
      <c r="F103" s="2"/>
    </row>
    <row r="104" spans="1:6" x14ac:dyDescent="0.25">
      <c r="A104" s="28"/>
      <c r="B104" s="2"/>
      <c r="C104" s="2"/>
      <c r="D104" s="2"/>
      <c r="E104" s="29"/>
      <c r="F104" s="2"/>
    </row>
    <row r="105" spans="1:6" x14ac:dyDescent="0.25">
      <c r="A105" s="28"/>
      <c r="B105" s="2"/>
      <c r="C105" s="2"/>
      <c r="D105" s="29"/>
      <c r="E105" s="2"/>
      <c r="F105" s="2"/>
    </row>
    <row r="106" spans="1:6" x14ac:dyDescent="0.25">
      <c r="A106" s="2"/>
      <c r="B106" s="2"/>
      <c r="C106" s="2"/>
      <c r="D106" s="2"/>
      <c r="E106" s="2"/>
      <c r="F106" s="2"/>
    </row>
    <row r="107" spans="1:6" x14ac:dyDescent="0.25">
      <c r="A107" s="2"/>
      <c r="B107" s="2"/>
      <c r="C107" s="2"/>
      <c r="D107" s="2"/>
      <c r="E107" s="2"/>
      <c r="F107" s="2"/>
    </row>
    <row r="108" spans="1:6" x14ac:dyDescent="0.25">
      <c r="A108" s="2"/>
      <c r="B108" s="2"/>
      <c r="C108" s="2"/>
      <c r="D108" s="2"/>
      <c r="E108" s="2"/>
      <c r="F108" s="2"/>
    </row>
    <row r="109" spans="1:6" x14ac:dyDescent="0.25">
      <c r="A109" s="2"/>
      <c r="B109" s="2"/>
      <c r="C109" s="2"/>
      <c r="D109" s="2"/>
      <c r="E109" s="2"/>
      <c r="F109" s="2"/>
    </row>
    <row r="110" spans="1:6" x14ac:dyDescent="0.25">
      <c r="A110" s="2"/>
      <c r="B110" s="2"/>
      <c r="C110" s="2"/>
      <c r="D110" s="2"/>
      <c r="E110" s="2"/>
      <c r="F110" s="2"/>
    </row>
    <row r="111" spans="1:6" x14ac:dyDescent="0.25">
      <c r="A111" s="2"/>
      <c r="B111" s="2"/>
      <c r="C111" s="2"/>
      <c r="D111" s="2"/>
      <c r="E111" s="2"/>
      <c r="F111" s="2"/>
    </row>
    <row r="112" spans="1:6" x14ac:dyDescent="0.25">
      <c r="A112" s="2"/>
      <c r="B112" s="2"/>
      <c r="C112" s="2"/>
      <c r="D112" s="2"/>
      <c r="E112" s="2"/>
      <c r="F112" s="2"/>
    </row>
    <row r="113" spans="1:6" x14ac:dyDescent="0.25">
      <c r="A113" s="2"/>
      <c r="B113" s="2"/>
      <c r="C113" s="2"/>
      <c r="D113" s="2"/>
      <c r="E113" s="2"/>
      <c r="F113" s="2"/>
    </row>
    <row r="114" spans="1:6" x14ac:dyDescent="0.25">
      <c r="A114" s="2"/>
      <c r="B114" s="2"/>
      <c r="C114" s="2"/>
      <c r="D114" s="2"/>
      <c r="E114" s="2"/>
      <c r="F114" s="2"/>
    </row>
    <row r="115" spans="1:6" x14ac:dyDescent="0.25">
      <c r="A115" s="2"/>
      <c r="B115" s="2"/>
      <c r="C115" s="2"/>
      <c r="D115" s="2"/>
      <c r="E115" s="2"/>
      <c r="F115" s="2"/>
    </row>
    <row r="116" spans="1:6" x14ac:dyDescent="0.25">
      <c r="A116" s="2"/>
      <c r="B116" s="2"/>
      <c r="C116" s="2"/>
      <c r="D116" s="2"/>
      <c r="E116" s="2"/>
      <c r="F116" s="2"/>
    </row>
    <row r="117" spans="1:6" x14ac:dyDescent="0.25">
      <c r="A117" s="2"/>
      <c r="B117" s="2"/>
      <c r="C117" s="2"/>
      <c r="D117" s="2"/>
      <c r="E117" s="2"/>
      <c r="F117" s="2"/>
    </row>
    <row r="118" spans="1:6" x14ac:dyDescent="0.25">
      <c r="A118" s="2"/>
      <c r="B118" s="2"/>
      <c r="C118" s="2"/>
      <c r="D118" s="2"/>
      <c r="E118" s="2"/>
      <c r="F118" s="2"/>
    </row>
    <row r="119" spans="1:6" x14ac:dyDescent="0.25">
      <c r="A119" s="2"/>
      <c r="B119" s="2"/>
      <c r="C119" s="2"/>
      <c r="D119" s="2"/>
      <c r="E119" s="2"/>
      <c r="F119" s="2"/>
    </row>
    <row r="120" spans="1:6" x14ac:dyDescent="0.25">
      <c r="A120" s="2"/>
      <c r="B120" s="2"/>
      <c r="C120" s="2"/>
      <c r="D120" s="2"/>
      <c r="E120" s="2"/>
      <c r="F120" s="2"/>
    </row>
  </sheetData>
  <mergeCells count="2">
    <mergeCell ref="A4:F4"/>
    <mergeCell ref="A5:F5"/>
  </mergeCells>
  <printOptions horizontalCentered="1"/>
  <pageMargins left="0" right="0" top="0.98425196850393704" bottom="1.1811023622047245" header="0" footer="0"/>
  <pageSetup paperSize="5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AB6E49-FE62-4E46-BB90-0FCA64DDF1E1}">
  <sheetPr syncVertical="1" syncRef="A82" transitionEvaluation="1"/>
  <dimension ref="A1:F120"/>
  <sheetViews>
    <sheetView topLeftCell="A82" zoomScale="120" zoomScaleNormal="120" workbookViewId="0">
      <selection activeCell="E103" sqref="E103"/>
    </sheetView>
  </sheetViews>
  <sheetFormatPr baseColWidth="10" defaultColWidth="12.6640625" defaultRowHeight="15" x14ac:dyDescent="0.25"/>
  <cols>
    <col min="1" max="1" width="25.4140625" customWidth="1"/>
    <col min="2" max="2" width="11.33203125" customWidth="1"/>
    <col min="3" max="3" width="10.4140625" customWidth="1"/>
    <col min="4" max="4" width="9.75" customWidth="1"/>
    <col min="5" max="5" width="11.33203125" customWidth="1"/>
    <col min="6" max="6" width="10.25" customWidth="1"/>
  </cols>
  <sheetData>
    <row r="1" spans="1:6" x14ac:dyDescent="0.25">
      <c r="A1" s="1" t="s">
        <v>0</v>
      </c>
      <c r="B1" s="2"/>
      <c r="C1" s="2"/>
      <c r="D1" s="2"/>
      <c r="E1" s="2"/>
      <c r="F1" s="2"/>
    </row>
    <row r="2" spans="1:6" x14ac:dyDescent="0.25">
      <c r="A2" s="1" t="s">
        <v>1</v>
      </c>
      <c r="B2" s="2"/>
      <c r="C2" s="2"/>
      <c r="D2" s="2"/>
      <c r="E2" s="2"/>
      <c r="F2" s="2"/>
    </row>
    <row r="3" spans="1:6" x14ac:dyDescent="0.25">
      <c r="A3" s="2"/>
      <c r="B3" s="2"/>
      <c r="C3" s="2"/>
      <c r="D3" s="2"/>
      <c r="E3" s="2"/>
      <c r="F3" s="2"/>
    </row>
    <row r="4" spans="1:6" x14ac:dyDescent="0.25">
      <c r="A4" s="34" t="s">
        <v>2</v>
      </c>
      <c r="B4" s="34"/>
      <c r="C4" s="34"/>
      <c r="D4" s="34"/>
      <c r="E4" s="34"/>
      <c r="F4" s="34"/>
    </row>
    <row r="5" spans="1:6" x14ac:dyDescent="0.25">
      <c r="A5" s="34" t="s">
        <v>104</v>
      </c>
      <c r="B5" s="34"/>
      <c r="C5" s="34"/>
      <c r="D5" s="34"/>
      <c r="E5" s="34"/>
      <c r="F5" s="34"/>
    </row>
    <row r="6" spans="1:6" ht="15.6" thickBot="1" x14ac:dyDescent="0.3">
      <c r="A6" s="2"/>
      <c r="B6" s="2"/>
      <c r="C6" s="2"/>
      <c r="D6" s="2"/>
      <c r="E6" s="2"/>
      <c r="F6" s="2"/>
    </row>
    <row r="7" spans="1:6" ht="31.5" customHeight="1" thickBot="1" x14ac:dyDescent="0.3">
      <c r="A7" s="3" t="s">
        <v>3</v>
      </c>
      <c r="B7" s="4" t="s">
        <v>80</v>
      </c>
      <c r="C7" s="5" t="s">
        <v>4</v>
      </c>
      <c r="D7" s="5" t="s">
        <v>5</v>
      </c>
      <c r="E7" s="5" t="s">
        <v>6</v>
      </c>
      <c r="F7" s="6" t="s">
        <v>7</v>
      </c>
    </row>
    <row r="8" spans="1:6" x14ac:dyDescent="0.25">
      <c r="A8" s="7" t="s">
        <v>8</v>
      </c>
      <c r="B8" s="8">
        <f>+B9+B19+B43+B52+B54</f>
        <v>191965999.99998829</v>
      </c>
      <c r="C8" s="8">
        <f>jun!E8</f>
        <v>98250487.960000008</v>
      </c>
      <c r="D8" s="8">
        <f t="shared" ref="D8:F8" si="0">+D9+D19+D43+D52+D54</f>
        <v>24102576.690000001</v>
      </c>
      <c r="E8" s="8">
        <f t="shared" si="0"/>
        <v>122353064.64999999</v>
      </c>
      <c r="F8" s="8">
        <f t="shared" si="0"/>
        <v>69612935.349988312</v>
      </c>
    </row>
    <row r="9" spans="1:6" s="11" customFormat="1" x14ac:dyDescent="0.25">
      <c r="A9" s="9" t="s">
        <v>9</v>
      </c>
      <c r="B9" s="10">
        <f>+SUM(B10:B18)</f>
        <v>161572999.99998829</v>
      </c>
      <c r="C9" s="10">
        <f>jun!E9</f>
        <v>86108635.150000006</v>
      </c>
      <c r="D9" s="10">
        <f t="shared" ref="D9:F9" si="1">+SUM(D10:D18)</f>
        <v>21899546.770000003</v>
      </c>
      <c r="E9" s="10">
        <f t="shared" si="1"/>
        <v>108008181.91999999</v>
      </c>
      <c r="F9" s="10">
        <f t="shared" si="1"/>
        <v>53564818.079988308</v>
      </c>
    </row>
    <row r="10" spans="1:6" x14ac:dyDescent="0.25">
      <c r="A10" s="12" t="s">
        <v>10</v>
      </c>
      <c r="B10" s="31">
        <v>3193924.4999999995</v>
      </c>
      <c r="C10" s="14">
        <f>jun!E10</f>
        <v>1430401.3699999999</v>
      </c>
      <c r="D10" s="15">
        <v>571850.51</v>
      </c>
      <c r="E10" s="15">
        <f>+C10+D10</f>
        <v>2002251.88</v>
      </c>
      <c r="F10" s="16">
        <f>+B10-E10</f>
        <v>1191672.6199999996</v>
      </c>
    </row>
    <row r="11" spans="1:6" x14ac:dyDescent="0.25">
      <c r="A11" s="12" t="s">
        <v>11</v>
      </c>
      <c r="B11" s="31">
        <v>20521439.249999996</v>
      </c>
      <c r="C11" s="14">
        <f>jun!E11</f>
        <v>10977749.42</v>
      </c>
      <c r="D11" s="15">
        <v>6484160.6699999999</v>
      </c>
      <c r="E11" s="15">
        <f t="shared" ref="E11:E18" si="2">+C11+D11</f>
        <v>17461910.09</v>
      </c>
      <c r="F11" s="16">
        <f t="shared" ref="F11:F18" si="3">+B11-E11</f>
        <v>3059529.1599999964</v>
      </c>
    </row>
    <row r="12" spans="1:6" x14ac:dyDescent="0.25">
      <c r="A12" s="12" t="s">
        <v>12</v>
      </c>
      <c r="B12" s="31">
        <v>3604632.7199999997</v>
      </c>
      <c r="C12" s="14">
        <f>jun!E12</f>
        <v>1830358.7800000003</v>
      </c>
      <c r="D12" s="15">
        <v>1058844.78</v>
      </c>
      <c r="E12" s="15">
        <f t="shared" si="2"/>
        <v>2889203.5600000005</v>
      </c>
      <c r="F12" s="16">
        <f t="shared" si="3"/>
        <v>715429.15999999922</v>
      </c>
    </row>
    <row r="13" spans="1:6" x14ac:dyDescent="0.25">
      <c r="A13" s="12" t="s">
        <v>13</v>
      </c>
      <c r="B13" s="31">
        <v>85858656.079584002</v>
      </c>
      <c r="C13" s="14">
        <f>jun!E13</f>
        <v>54188945.050000004</v>
      </c>
      <c r="D13" s="15">
        <v>9176297.9800000004</v>
      </c>
      <c r="E13" s="15">
        <f t="shared" si="2"/>
        <v>63365243.030000001</v>
      </c>
      <c r="F13" s="16">
        <f t="shared" si="3"/>
        <v>22493413.049584001</v>
      </c>
    </row>
    <row r="14" spans="1:6" x14ac:dyDescent="0.25">
      <c r="A14" s="12" t="s">
        <v>14</v>
      </c>
      <c r="B14" s="31">
        <v>25350158.710404318</v>
      </c>
      <c r="C14" s="14">
        <f>jun!E14</f>
        <v>13375859.119999999</v>
      </c>
      <c r="D14" s="15">
        <v>3858605.87</v>
      </c>
      <c r="E14" s="15">
        <f t="shared" si="2"/>
        <v>17234464.989999998</v>
      </c>
      <c r="F14" s="16">
        <f t="shared" si="3"/>
        <v>8115693.7204043195</v>
      </c>
    </row>
    <row r="15" spans="1:6" x14ac:dyDescent="0.25">
      <c r="A15" s="12" t="s">
        <v>15</v>
      </c>
      <c r="B15" s="31">
        <v>3289000</v>
      </c>
      <c r="C15" s="14">
        <f>jun!E15</f>
        <v>2013505.17</v>
      </c>
      <c r="D15" s="33">
        <v>345349.76</v>
      </c>
      <c r="E15" s="15">
        <f t="shared" si="2"/>
        <v>2358854.9299999997</v>
      </c>
      <c r="F15" s="16">
        <f t="shared" si="3"/>
        <v>930145.0700000003</v>
      </c>
    </row>
    <row r="16" spans="1:6" x14ac:dyDescent="0.25">
      <c r="A16" s="12" t="s">
        <v>16</v>
      </c>
      <c r="B16" s="31">
        <v>1442699.7</v>
      </c>
      <c r="C16" s="14">
        <f>jun!E16</f>
        <v>897972.24</v>
      </c>
      <c r="D16" s="15">
        <v>216952.2</v>
      </c>
      <c r="E16" s="15">
        <f t="shared" si="2"/>
        <v>1114924.44</v>
      </c>
      <c r="F16" s="16">
        <f t="shared" si="3"/>
        <v>327775.26</v>
      </c>
    </row>
    <row r="17" spans="1:6" x14ac:dyDescent="0.25">
      <c r="A17" s="12" t="s">
        <v>17</v>
      </c>
      <c r="B17" s="31">
        <f>14326051+438.04</f>
        <v>14326489.039999999</v>
      </c>
      <c r="C17" s="14">
        <f>jun!E17</f>
        <v>0</v>
      </c>
      <c r="D17" s="15"/>
      <c r="E17" s="15">
        <f t="shared" si="2"/>
        <v>0</v>
      </c>
      <c r="F17" s="16">
        <f t="shared" si="3"/>
        <v>14326489.039999999</v>
      </c>
    </row>
    <row r="18" spans="1:6" x14ac:dyDescent="0.25">
      <c r="A18" s="12" t="s">
        <v>18</v>
      </c>
      <c r="B18" s="31">
        <v>3986000</v>
      </c>
      <c r="C18" s="14">
        <f>jun!E18</f>
        <v>1393844</v>
      </c>
      <c r="D18" s="15">
        <v>187485</v>
      </c>
      <c r="E18" s="15">
        <f t="shared" si="2"/>
        <v>1581329</v>
      </c>
      <c r="F18" s="16">
        <f t="shared" si="3"/>
        <v>2404671</v>
      </c>
    </row>
    <row r="19" spans="1:6" x14ac:dyDescent="0.25">
      <c r="A19" s="9" t="s">
        <v>19</v>
      </c>
      <c r="B19" s="10">
        <f>+SUM(B20:B42)</f>
        <v>16601000</v>
      </c>
      <c r="C19" s="10">
        <f>jun!E19</f>
        <v>7462451.4100000001</v>
      </c>
      <c r="D19" s="10">
        <f t="shared" ref="D19:F19" si="4">+SUM(D20:D42)</f>
        <v>1449078.58</v>
      </c>
      <c r="E19" s="10">
        <f t="shared" si="4"/>
        <v>8911529.9900000002</v>
      </c>
      <c r="F19" s="10">
        <f t="shared" si="4"/>
        <v>7689470.0100000016</v>
      </c>
    </row>
    <row r="20" spans="1:6" x14ac:dyDescent="0.25">
      <c r="A20" s="17" t="s">
        <v>20</v>
      </c>
      <c r="B20" s="16">
        <v>186000</v>
      </c>
      <c r="C20" s="14">
        <f>jun!E20</f>
        <v>79862.350000000006</v>
      </c>
      <c r="D20" s="15"/>
      <c r="E20" s="15">
        <f t="shared" ref="E20:E42" si="5">+C20+D20</f>
        <v>79862.350000000006</v>
      </c>
      <c r="F20" s="16">
        <f t="shared" ref="F20:F42" si="6">+B20-E20</f>
        <v>106137.65</v>
      </c>
    </row>
    <row r="21" spans="1:6" x14ac:dyDescent="0.25">
      <c r="A21" s="17" t="s">
        <v>21</v>
      </c>
      <c r="B21" s="16">
        <v>1940000</v>
      </c>
      <c r="C21" s="14">
        <f>jun!E21</f>
        <v>1467246.19</v>
      </c>
      <c r="D21" s="15">
        <v>187301.93</v>
      </c>
      <c r="E21" s="15">
        <f t="shared" si="5"/>
        <v>1654548.1199999999</v>
      </c>
      <c r="F21" s="16">
        <f t="shared" si="6"/>
        <v>285451.88000000012</v>
      </c>
    </row>
    <row r="22" spans="1:6" x14ac:dyDescent="0.25">
      <c r="A22" s="17" t="s">
        <v>22</v>
      </c>
      <c r="B22" s="16">
        <v>682000</v>
      </c>
      <c r="C22" s="14">
        <f>jun!E22</f>
        <v>263855.91000000003</v>
      </c>
      <c r="D22" s="15">
        <v>99895</v>
      </c>
      <c r="E22" s="15">
        <f t="shared" si="5"/>
        <v>363750.91000000003</v>
      </c>
      <c r="F22" s="16">
        <f t="shared" si="6"/>
        <v>318249.08999999997</v>
      </c>
    </row>
    <row r="23" spans="1:6" x14ac:dyDescent="0.25">
      <c r="A23" s="17" t="s">
        <v>23</v>
      </c>
      <c r="B23" s="16">
        <v>3166000</v>
      </c>
      <c r="C23" s="14">
        <f>jun!E23</f>
        <v>2098465.9899999998</v>
      </c>
      <c r="D23" s="15">
        <v>605996.67000000004</v>
      </c>
      <c r="E23" s="15">
        <f t="shared" si="5"/>
        <v>2704462.6599999997</v>
      </c>
      <c r="F23" s="16">
        <f t="shared" si="6"/>
        <v>461537.34000000032</v>
      </c>
    </row>
    <row r="24" spans="1:6" x14ac:dyDescent="0.25">
      <c r="A24" s="17" t="s">
        <v>24</v>
      </c>
      <c r="B24" s="16">
        <v>156000</v>
      </c>
      <c r="C24" s="14">
        <f>jun!E24</f>
        <v>0</v>
      </c>
      <c r="D24" s="15"/>
      <c r="E24" s="15">
        <f t="shared" si="5"/>
        <v>0</v>
      </c>
      <c r="F24" s="16">
        <f t="shared" si="6"/>
        <v>156000</v>
      </c>
    </row>
    <row r="25" spans="1:6" x14ac:dyDescent="0.25">
      <c r="A25" s="17" t="s">
        <v>25</v>
      </c>
      <c r="B25" s="16">
        <v>900000</v>
      </c>
      <c r="C25" s="14">
        <f>jun!E25</f>
        <v>248066.8</v>
      </c>
      <c r="D25" s="15">
        <v>34000</v>
      </c>
      <c r="E25" s="15">
        <f t="shared" si="5"/>
        <v>282066.8</v>
      </c>
      <c r="F25" s="16">
        <f t="shared" si="6"/>
        <v>617933.19999999995</v>
      </c>
    </row>
    <row r="26" spans="1:6" x14ac:dyDescent="0.25">
      <c r="A26" s="17" t="s">
        <v>26</v>
      </c>
      <c r="B26" s="16">
        <v>660000</v>
      </c>
      <c r="C26" s="14">
        <f>jun!E26</f>
        <v>132049</v>
      </c>
      <c r="D26" s="15">
        <v>33545</v>
      </c>
      <c r="E26" s="15">
        <f t="shared" si="5"/>
        <v>165594</v>
      </c>
      <c r="F26" s="16">
        <f t="shared" si="6"/>
        <v>494406</v>
      </c>
    </row>
    <row r="27" spans="1:6" x14ac:dyDescent="0.25">
      <c r="A27" s="17" t="s">
        <v>27</v>
      </c>
      <c r="B27" s="16">
        <v>3000000</v>
      </c>
      <c r="C27" s="14">
        <f>jun!E27</f>
        <v>1605368.68</v>
      </c>
      <c r="D27" s="15">
        <v>29340</v>
      </c>
      <c r="E27" s="15">
        <f t="shared" si="5"/>
        <v>1634708.68</v>
      </c>
      <c r="F27" s="16">
        <f t="shared" si="6"/>
        <v>1365291.32</v>
      </c>
    </row>
    <row r="28" spans="1:6" x14ac:dyDescent="0.25">
      <c r="A28" s="17" t="s">
        <v>28</v>
      </c>
      <c r="B28" s="16">
        <v>600000</v>
      </c>
      <c r="C28" s="14">
        <f>jun!E28</f>
        <v>296518.7</v>
      </c>
      <c r="D28" s="15">
        <v>31490</v>
      </c>
      <c r="E28" s="15">
        <f t="shared" si="5"/>
        <v>328008.7</v>
      </c>
      <c r="F28" s="16">
        <f t="shared" si="6"/>
        <v>271991.3</v>
      </c>
    </row>
    <row r="29" spans="1:6" x14ac:dyDescent="0.25">
      <c r="A29" s="17" t="s">
        <v>29</v>
      </c>
      <c r="B29" s="16">
        <v>200000</v>
      </c>
      <c r="C29" s="14">
        <f>jun!E29</f>
        <v>93128.4</v>
      </c>
      <c r="D29" s="15">
        <v>64150</v>
      </c>
      <c r="E29" s="15">
        <f t="shared" si="5"/>
        <v>157278.39999999999</v>
      </c>
      <c r="F29" s="16">
        <f t="shared" si="6"/>
        <v>42721.600000000006</v>
      </c>
    </row>
    <row r="30" spans="1:6" x14ac:dyDescent="0.25">
      <c r="A30" s="17" t="s">
        <v>30</v>
      </c>
      <c r="B30" s="16">
        <v>8000</v>
      </c>
      <c r="C30" s="14">
        <f>jun!E30</f>
        <v>0</v>
      </c>
      <c r="D30" s="15"/>
      <c r="E30" s="15">
        <f t="shared" si="5"/>
        <v>0</v>
      </c>
      <c r="F30" s="16">
        <f t="shared" si="6"/>
        <v>8000</v>
      </c>
    </row>
    <row r="31" spans="1:6" x14ac:dyDescent="0.25">
      <c r="A31" s="17" t="s">
        <v>32</v>
      </c>
      <c r="B31" s="16">
        <v>100000</v>
      </c>
      <c r="C31" s="14">
        <f>jun!E31</f>
        <v>71846.86</v>
      </c>
      <c r="D31" s="15">
        <v>56000</v>
      </c>
      <c r="E31" s="15">
        <f t="shared" si="5"/>
        <v>127846.86</v>
      </c>
      <c r="F31" s="16">
        <f t="shared" si="6"/>
        <v>-27846.86</v>
      </c>
    </row>
    <row r="32" spans="1:6" x14ac:dyDescent="0.25">
      <c r="A32" s="17" t="s">
        <v>33</v>
      </c>
      <c r="B32" s="16">
        <v>10000</v>
      </c>
      <c r="C32" s="14">
        <f>jun!E32</f>
        <v>0</v>
      </c>
      <c r="D32" s="15"/>
      <c r="E32" s="15">
        <f t="shared" si="5"/>
        <v>0</v>
      </c>
      <c r="F32" s="16">
        <f t="shared" si="6"/>
        <v>10000</v>
      </c>
    </row>
    <row r="33" spans="1:6" x14ac:dyDescent="0.25">
      <c r="A33" s="17" t="s">
        <v>34</v>
      </c>
      <c r="B33" s="16">
        <v>100000</v>
      </c>
      <c r="C33" s="14">
        <f>jun!E33</f>
        <v>28549</v>
      </c>
      <c r="D33" s="15">
        <v>1737.48</v>
      </c>
      <c r="E33" s="15">
        <f t="shared" si="5"/>
        <v>30286.48</v>
      </c>
      <c r="F33" s="16">
        <f t="shared" si="6"/>
        <v>69713.52</v>
      </c>
    </row>
    <row r="34" spans="1:6" x14ac:dyDescent="0.25">
      <c r="A34" s="17" t="s">
        <v>35</v>
      </c>
      <c r="B34" s="16">
        <v>200000</v>
      </c>
      <c r="C34" s="14">
        <f>jun!E34</f>
        <v>8500</v>
      </c>
      <c r="D34" s="15"/>
      <c r="E34" s="15">
        <f t="shared" si="5"/>
        <v>8500</v>
      </c>
      <c r="F34" s="16">
        <f t="shared" si="6"/>
        <v>191500</v>
      </c>
    </row>
    <row r="35" spans="1:6" x14ac:dyDescent="0.25">
      <c r="A35" s="17" t="s">
        <v>36</v>
      </c>
      <c r="B35" s="16">
        <v>1300000</v>
      </c>
      <c r="C35" s="14">
        <f>jun!E35</f>
        <v>929869.97</v>
      </c>
      <c r="D35" s="15">
        <v>242650</v>
      </c>
      <c r="E35" s="15">
        <f t="shared" si="5"/>
        <v>1172519.97</v>
      </c>
      <c r="F35" s="16">
        <f t="shared" si="6"/>
        <v>127480.03000000003</v>
      </c>
    </row>
    <row r="36" spans="1:6" x14ac:dyDescent="0.25">
      <c r="A36" s="17" t="s">
        <v>37</v>
      </c>
      <c r="B36" s="16">
        <v>100000</v>
      </c>
      <c r="C36" s="14">
        <f>jun!E36</f>
        <v>0</v>
      </c>
      <c r="D36" s="15"/>
      <c r="E36" s="15">
        <f t="shared" si="5"/>
        <v>0</v>
      </c>
      <c r="F36" s="16">
        <f t="shared" si="6"/>
        <v>100000</v>
      </c>
    </row>
    <row r="37" spans="1:6" x14ac:dyDescent="0.25">
      <c r="A37" s="17" t="s">
        <v>38</v>
      </c>
      <c r="B37" s="16">
        <v>150000</v>
      </c>
      <c r="C37" s="14">
        <f>jun!E37</f>
        <v>8560</v>
      </c>
      <c r="D37" s="15">
        <v>15495</v>
      </c>
      <c r="E37" s="15">
        <f t="shared" si="5"/>
        <v>24055</v>
      </c>
      <c r="F37" s="16">
        <f t="shared" si="6"/>
        <v>125945</v>
      </c>
    </row>
    <row r="38" spans="1:6" x14ac:dyDescent="0.25">
      <c r="A38" s="17" t="s">
        <v>39</v>
      </c>
      <c r="B38" s="16">
        <v>100000</v>
      </c>
      <c r="C38" s="14">
        <f>jun!E38</f>
        <v>14096</v>
      </c>
      <c r="D38" s="15">
        <v>2300</v>
      </c>
      <c r="E38" s="15">
        <f t="shared" si="5"/>
        <v>16396</v>
      </c>
      <c r="F38" s="16">
        <f t="shared" si="6"/>
        <v>83604</v>
      </c>
    </row>
    <row r="39" spans="1:6" x14ac:dyDescent="0.25">
      <c r="A39" s="12" t="s">
        <v>40</v>
      </c>
      <c r="B39" s="16">
        <v>50000</v>
      </c>
      <c r="C39" s="14">
        <f>jun!E39</f>
        <v>0</v>
      </c>
      <c r="D39" s="15"/>
      <c r="E39" s="15">
        <f t="shared" si="5"/>
        <v>0</v>
      </c>
      <c r="F39" s="16">
        <f t="shared" si="6"/>
        <v>50000</v>
      </c>
    </row>
    <row r="40" spans="1:6" x14ac:dyDescent="0.25">
      <c r="A40" s="12" t="s">
        <v>41</v>
      </c>
      <c r="B40" s="16">
        <v>2800000</v>
      </c>
      <c r="C40" s="14">
        <f>jun!E40</f>
        <v>0</v>
      </c>
      <c r="D40" s="15"/>
      <c r="E40" s="15">
        <f t="shared" si="5"/>
        <v>0</v>
      </c>
      <c r="F40" s="16">
        <f t="shared" si="6"/>
        <v>2800000</v>
      </c>
    </row>
    <row r="41" spans="1:6" x14ac:dyDescent="0.25">
      <c r="A41" s="17" t="s">
        <v>81</v>
      </c>
      <c r="B41" s="16">
        <v>150000</v>
      </c>
      <c r="C41" s="14">
        <f>jun!E41</f>
        <v>100917.56</v>
      </c>
      <c r="D41" s="15">
        <v>45177.5</v>
      </c>
      <c r="E41" s="15">
        <f t="shared" si="5"/>
        <v>146095.06</v>
      </c>
      <c r="F41" s="16">
        <f t="shared" si="6"/>
        <v>3904.9400000000023</v>
      </c>
    </row>
    <row r="42" spans="1:6" x14ac:dyDescent="0.25">
      <c r="A42" s="12" t="s">
        <v>42</v>
      </c>
      <c r="B42" s="16">
        <v>43000</v>
      </c>
      <c r="C42" s="14">
        <f>jun!E42</f>
        <v>15550</v>
      </c>
      <c r="D42" s="15"/>
      <c r="E42" s="15">
        <f t="shared" si="5"/>
        <v>15550</v>
      </c>
      <c r="F42" s="16">
        <f t="shared" si="6"/>
        <v>27450</v>
      </c>
    </row>
    <row r="43" spans="1:6" x14ac:dyDescent="0.25">
      <c r="A43" s="19" t="s">
        <v>43</v>
      </c>
      <c r="B43" s="20">
        <f>+SUM(B44:B51)</f>
        <v>5450000</v>
      </c>
      <c r="C43" s="20">
        <f>jun!E43</f>
        <v>1886109.68</v>
      </c>
      <c r="D43" s="20">
        <f t="shared" ref="D43:F43" si="7">+SUM(D44:D51)</f>
        <v>319395.58</v>
      </c>
      <c r="E43" s="20">
        <f t="shared" si="7"/>
        <v>2205505.2599999998</v>
      </c>
      <c r="F43" s="20">
        <f t="shared" si="7"/>
        <v>3244494.74</v>
      </c>
    </row>
    <row r="44" spans="1:6" x14ac:dyDescent="0.25">
      <c r="A44" s="17" t="s">
        <v>44</v>
      </c>
      <c r="B44" s="16">
        <v>150000</v>
      </c>
      <c r="C44" s="14">
        <f>jun!E44</f>
        <v>144706.94</v>
      </c>
      <c r="D44" s="15"/>
      <c r="E44" s="15">
        <f t="shared" ref="E44:E51" si="8">+C44+D44</f>
        <v>144706.94</v>
      </c>
      <c r="F44" s="16">
        <f t="shared" ref="F44:F51" si="9">+B44-E44</f>
        <v>5293.0599999999977</v>
      </c>
    </row>
    <row r="45" spans="1:6" x14ac:dyDescent="0.25">
      <c r="A45" s="17" t="s">
        <v>45</v>
      </c>
      <c r="B45" s="16">
        <v>500000</v>
      </c>
      <c r="C45" s="14">
        <f>jun!E45</f>
        <v>142497.85999999999</v>
      </c>
      <c r="D45" s="15">
        <v>58590.01</v>
      </c>
      <c r="E45" s="15">
        <f t="shared" si="8"/>
        <v>201087.87</v>
      </c>
      <c r="F45" s="16">
        <f t="shared" si="9"/>
        <v>298912.13</v>
      </c>
    </row>
    <row r="46" spans="1:6" x14ac:dyDescent="0.25">
      <c r="A46" s="17" t="s">
        <v>46</v>
      </c>
      <c r="B46" s="16">
        <v>180000</v>
      </c>
      <c r="C46" s="14">
        <f>jun!E46</f>
        <v>9569.86</v>
      </c>
      <c r="D46" s="15">
        <v>7025.98</v>
      </c>
      <c r="E46" s="15">
        <f t="shared" si="8"/>
        <v>16595.84</v>
      </c>
      <c r="F46" s="16">
        <f t="shared" si="9"/>
        <v>163404.16</v>
      </c>
    </row>
    <row r="47" spans="1:6" x14ac:dyDescent="0.25">
      <c r="A47" s="17" t="s">
        <v>47</v>
      </c>
      <c r="B47" s="16">
        <v>1420000</v>
      </c>
      <c r="C47" s="14">
        <f>jun!E47</f>
        <v>635781.47</v>
      </c>
      <c r="D47" s="15">
        <v>94912.7</v>
      </c>
      <c r="E47" s="15">
        <f t="shared" si="8"/>
        <v>730694.16999999993</v>
      </c>
      <c r="F47" s="16">
        <f t="shared" si="9"/>
        <v>689305.83000000007</v>
      </c>
    </row>
    <row r="48" spans="1:6" x14ac:dyDescent="0.25">
      <c r="A48" s="17" t="s">
        <v>48</v>
      </c>
      <c r="B48" s="16">
        <v>900000</v>
      </c>
      <c r="C48" s="14">
        <f>jun!E48</f>
        <v>183611.46000000002</v>
      </c>
      <c r="D48" s="15">
        <v>10958.89</v>
      </c>
      <c r="E48" s="15">
        <f t="shared" si="8"/>
        <v>194570.35000000003</v>
      </c>
      <c r="F48" s="16">
        <f t="shared" si="9"/>
        <v>705429.64999999991</v>
      </c>
    </row>
    <row r="49" spans="1:6" x14ac:dyDescent="0.25">
      <c r="A49" s="12" t="s">
        <v>49</v>
      </c>
      <c r="B49" s="16">
        <v>300000</v>
      </c>
      <c r="C49" s="14">
        <f>jun!E49</f>
        <v>100449.59</v>
      </c>
      <c r="D49" s="15">
        <v>41573</v>
      </c>
      <c r="E49" s="15">
        <f t="shared" si="8"/>
        <v>142022.59</v>
      </c>
      <c r="F49" s="16">
        <f t="shared" si="9"/>
        <v>157977.41</v>
      </c>
    </row>
    <row r="50" spans="1:6" x14ac:dyDescent="0.25">
      <c r="A50" s="12" t="s">
        <v>50</v>
      </c>
      <c r="B50" s="16">
        <v>200000</v>
      </c>
      <c r="C50" s="14">
        <f>jun!E50</f>
        <v>32000</v>
      </c>
      <c r="D50" s="15"/>
      <c r="E50" s="15">
        <f t="shared" si="8"/>
        <v>32000</v>
      </c>
      <c r="F50" s="16">
        <f t="shared" si="9"/>
        <v>168000</v>
      </c>
    </row>
    <row r="51" spans="1:6" x14ac:dyDescent="0.25">
      <c r="A51" s="12" t="s">
        <v>31</v>
      </c>
      <c r="B51" s="16">
        <v>1800000</v>
      </c>
      <c r="C51" s="14">
        <f>jun!E51</f>
        <v>637492.5</v>
      </c>
      <c r="D51" s="15">
        <v>106335</v>
      </c>
      <c r="E51" s="15">
        <f t="shared" si="8"/>
        <v>743827.5</v>
      </c>
      <c r="F51" s="16">
        <f t="shared" si="9"/>
        <v>1056172.5</v>
      </c>
    </row>
    <row r="52" spans="1:6" x14ac:dyDescent="0.25">
      <c r="A52" s="9" t="s">
        <v>51</v>
      </c>
      <c r="B52" s="10">
        <f>+B53</f>
        <v>0</v>
      </c>
      <c r="C52" s="10">
        <f>jun!E52</f>
        <v>0</v>
      </c>
      <c r="D52" s="10"/>
      <c r="E52" s="10">
        <f t="shared" ref="E52:F52" si="10">+E53</f>
        <v>0</v>
      </c>
      <c r="F52" s="10">
        <f t="shared" si="10"/>
        <v>0</v>
      </c>
    </row>
    <row r="53" spans="1:6" x14ac:dyDescent="0.25">
      <c r="A53" s="12" t="s">
        <v>51</v>
      </c>
      <c r="B53" s="15">
        <v>0</v>
      </c>
      <c r="C53" s="14">
        <f>jun!E53</f>
        <v>0</v>
      </c>
      <c r="D53" s="15"/>
      <c r="E53" s="15">
        <f t="shared" ref="E53" si="11">+C53+D53</f>
        <v>0</v>
      </c>
      <c r="F53" s="16">
        <f t="shared" ref="F53" si="12">+B53-E53</f>
        <v>0</v>
      </c>
    </row>
    <row r="54" spans="1:6" x14ac:dyDescent="0.25">
      <c r="A54" s="9" t="s">
        <v>52</v>
      </c>
      <c r="B54" s="10">
        <f>+SUM(B55:B66)</f>
        <v>8342000</v>
      </c>
      <c r="C54" s="10">
        <f>jun!E54</f>
        <v>2793291.72</v>
      </c>
      <c r="D54" s="10">
        <f t="shared" ref="D54:F54" si="13">+SUM(D55:D66)</f>
        <v>434555.75999999995</v>
      </c>
      <c r="E54" s="10">
        <f t="shared" si="13"/>
        <v>3227847.48</v>
      </c>
      <c r="F54" s="10">
        <f t="shared" si="13"/>
        <v>5114152.5199999996</v>
      </c>
    </row>
    <row r="55" spans="1:6" x14ac:dyDescent="0.25">
      <c r="A55" s="12" t="s">
        <v>53</v>
      </c>
      <c r="B55" s="15">
        <v>150000</v>
      </c>
      <c r="C55" s="14">
        <f>jun!E55</f>
        <v>0</v>
      </c>
      <c r="D55" s="15"/>
      <c r="E55" s="15">
        <f t="shared" ref="E55:E66" si="14">+C55+D55</f>
        <v>0</v>
      </c>
      <c r="F55" s="16">
        <f t="shared" ref="F55:F66" si="15">+B55-E55</f>
        <v>150000</v>
      </c>
    </row>
    <row r="56" spans="1:6" x14ac:dyDescent="0.25">
      <c r="A56" s="12" t="s">
        <v>54</v>
      </c>
      <c r="B56" s="15">
        <v>500000</v>
      </c>
      <c r="C56" s="14">
        <f>jun!E56</f>
        <v>130000</v>
      </c>
      <c r="D56" s="15">
        <v>16780</v>
      </c>
      <c r="E56" s="15">
        <f t="shared" si="14"/>
        <v>146780</v>
      </c>
      <c r="F56" s="16">
        <f t="shared" si="15"/>
        <v>353220</v>
      </c>
    </row>
    <row r="57" spans="1:6" x14ac:dyDescent="0.25">
      <c r="A57" s="12" t="s">
        <v>55</v>
      </c>
      <c r="B57" s="15">
        <v>2014000</v>
      </c>
      <c r="C57" s="14">
        <f>jun!E57</f>
        <v>1289727.8700000001</v>
      </c>
      <c r="D57" s="15">
        <v>285337.34999999998</v>
      </c>
      <c r="E57" s="15">
        <f t="shared" si="14"/>
        <v>1575065.2200000002</v>
      </c>
      <c r="F57" s="16">
        <f t="shared" si="15"/>
        <v>438934.7799999998</v>
      </c>
    </row>
    <row r="58" spans="1:6" x14ac:dyDescent="0.25">
      <c r="A58" s="12" t="s">
        <v>56</v>
      </c>
      <c r="B58" s="15">
        <v>300000</v>
      </c>
      <c r="C58" s="14">
        <f>jun!E58</f>
        <v>0</v>
      </c>
      <c r="D58" s="15"/>
      <c r="E58" s="15">
        <f t="shared" si="14"/>
        <v>0</v>
      </c>
      <c r="F58" s="16">
        <f t="shared" si="15"/>
        <v>300000</v>
      </c>
    </row>
    <row r="59" spans="1:6" x14ac:dyDescent="0.25">
      <c r="A59" s="12" t="s">
        <v>57</v>
      </c>
      <c r="B59" s="13">
        <v>150000</v>
      </c>
      <c r="C59" s="14">
        <f>jun!E59</f>
        <v>14636</v>
      </c>
      <c r="D59" s="15">
        <v>11382.35</v>
      </c>
      <c r="E59" s="15">
        <f t="shared" si="14"/>
        <v>26018.35</v>
      </c>
      <c r="F59" s="16">
        <f t="shared" si="15"/>
        <v>123981.65</v>
      </c>
    </row>
    <row r="60" spans="1:6" x14ac:dyDescent="0.25">
      <c r="A60" s="12" t="s">
        <v>58</v>
      </c>
      <c r="B60" s="15">
        <v>90000</v>
      </c>
      <c r="C60" s="14">
        <f>jun!E60</f>
        <v>27537.739999999998</v>
      </c>
      <c r="D60" s="15">
        <v>4270.0600000000004</v>
      </c>
      <c r="E60" s="15">
        <f t="shared" si="14"/>
        <v>31807.8</v>
      </c>
      <c r="F60" s="16">
        <f t="shared" si="15"/>
        <v>58192.2</v>
      </c>
    </row>
    <row r="61" spans="1:6" x14ac:dyDescent="0.25">
      <c r="A61" s="12" t="s">
        <v>59</v>
      </c>
      <c r="B61" s="13">
        <v>300000</v>
      </c>
      <c r="C61" s="14">
        <f>jun!E61</f>
        <v>0</v>
      </c>
      <c r="D61" s="15"/>
      <c r="E61" s="15">
        <f t="shared" si="14"/>
        <v>0</v>
      </c>
      <c r="F61" s="16">
        <f t="shared" si="15"/>
        <v>300000</v>
      </c>
    </row>
    <row r="62" spans="1:6" x14ac:dyDescent="0.25">
      <c r="A62" s="12" t="s">
        <v>60</v>
      </c>
      <c r="B62" s="13">
        <v>2000000</v>
      </c>
      <c r="C62" s="14">
        <f>jun!E62</f>
        <v>37560</v>
      </c>
      <c r="D62" s="15">
        <v>17500</v>
      </c>
      <c r="E62" s="15">
        <f t="shared" si="14"/>
        <v>55060</v>
      </c>
      <c r="F62" s="16">
        <f t="shared" si="15"/>
        <v>1944940</v>
      </c>
    </row>
    <row r="63" spans="1:6" x14ac:dyDescent="0.25">
      <c r="A63" s="12" t="s">
        <v>61</v>
      </c>
      <c r="B63" s="13">
        <v>1000000</v>
      </c>
      <c r="C63" s="14">
        <f>jun!E63</f>
        <v>750000</v>
      </c>
      <c r="D63" s="15">
        <v>48000</v>
      </c>
      <c r="E63" s="15">
        <f t="shared" si="14"/>
        <v>798000</v>
      </c>
      <c r="F63" s="16">
        <f t="shared" si="15"/>
        <v>202000</v>
      </c>
    </row>
    <row r="64" spans="1:6" x14ac:dyDescent="0.25">
      <c r="A64" s="17" t="s">
        <v>62</v>
      </c>
      <c r="B64" s="13">
        <v>486000</v>
      </c>
      <c r="C64" s="14">
        <f>jun!E64</f>
        <v>164000</v>
      </c>
      <c r="D64" s="15">
        <v>29000</v>
      </c>
      <c r="E64" s="15">
        <f t="shared" si="14"/>
        <v>193000</v>
      </c>
      <c r="F64" s="16">
        <f t="shared" si="15"/>
        <v>293000</v>
      </c>
    </row>
    <row r="65" spans="1:6" x14ac:dyDescent="0.25">
      <c r="A65" s="17" t="s">
        <v>82</v>
      </c>
      <c r="B65" s="13">
        <v>352000</v>
      </c>
      <c r="C65" s="14">
        <f>jun!E65</f>
        <v>149886.10999999999</v>
      </c>
      <c r="D65" s="15"/>
      <c r="E65" s="15">
        <f t="shared" si="14"/>
        <v>149886.10999999999</v>
      </c>
      <c r="F65" s="16">
        <f t="shared" si="15"/>
        <v>202113.89</v>
      </c>
    </row>
    <row r="66" spans="1:6" x14ac:dyDescent="0.25">
      <c r="A66" s="17" t="s">
        <v>83</v>
      </c>
      <c r="B66" s="13">
        <v>1000000</v>
      </c>
      <c r="C66" s="14">
        <f>jun!E66</f>
        <v>229944</v>
      </c>
      <c r="D66" s="15">
        <v>22286</v>
      </c>
      <c r="E66" s="15">
        <f t="shared" si="14"/>
        <v>252230</v>
      </c>
      <c r="F66" s="16">
        <f t="shared" si="15"/>
        <v>747770</v>
      </c>
    </row>
    <row r="67" spans="1:6" x14ac:dyDescent="0.25">
      <c r="A67" s="17"/>
      <c r="B67" s="18"/>
      <c r="C67" s="14"/>
      <c r="D67" s="15"/>
      <c r="E67" s="15"/>
      <c r="F67" s="16"/>
    </row>
    <row r="68" spans="1:6" x14ac:dyDescent="0.25">
      <c r="A68" s="9" t="s">
        <v>63</v>
      </c>
      <c r="B68" s="10">
        <f>+B69</f>
        <v>26900265</v>
      </c>
      <c r="C68" s="10">
        <f>jun!E68</f>
        <v>11907410.33</v>
      </c>
      <c r="D68" s="10">
        <f t="shared" ref="D68:F68" si="16">+D69</f>
        <v>856760.71</v>
      </c>
      <c r="E68" s="10">
        <f t="shared" si="16"/>
        <v>12764171.040000001</v>
      </c>
      <c r="F68" s="10">
        <f t="shared" si="16"/>
        <v>14136093.959999999</v>
      </c>
    </row>
    <row r="69" spans="1:6" x14ac:dyDescent="0.25">
      <c r="A69" s="9" t="s">
        <v>64</v>
      </c>
      <c r="B69" s="10">
        <f>+B70+B78</f>
        <v>26900265</v>
      </c>
      <c r="C69" s="10">
        <f>jun!E69</f>
        <v>11907410.33</v>
      </c>
      <c r="D69" s="10">
        <f t="shared" ref="D69:F69" si="17">+D70+D78</f>
        <v>856760.71</v>
      </c>
      <c r="E69" s="10">
        <f t="shared" si="17"/>
        <v>12764171.040000001</v>
      </c>
      <c r="F69" s="10">
        <f t="shared" si="17"/>
        <v>14136093.959999999</v>
      </c>
    </row>
    <row r="70" spans="1:6" x14ac:dyDescent="0.25">
      <c r="A70" s="9" t="s">
        <v>65</v>
      </c>
      <c r="B70" s="10">
        <f>+SUM(B71:B77)</f>
        <v>2900000</v>
      </c>
      <c r="C70" s="10">
        <f>jun!E70</f>
        <v>552751.01</v>
      </c>
      <c r="D70" s="10">
        <f t="shared" ref="D70:F70" si="18">+SUM(D71:D77)</f>
        <v>202025.8</v>
      </c>
      <c r="E70" s="10">
        <f t="shared" si="18"/>
        <v>754776.81</v>
      </c>
      <c r="F70" s="10">
        <f t="shared" si="18"/>
        <v>2145223.19</v>
      </c>
    </row>
    <row r="71" spans="1:6" x14ac:dyDescent="0.25">
      <c r="A71" s="12" t="s">
        <v>66</v>
      </c>
      <c r="B71" s="13">
        <v>1000000</v>
      </c>
      <c r="C71" s="14">
        <f>jun!E71</f>
        <v>232006.01</v>
      </c>
      <c r="D71" s="15">
        <v>118465.8</v>
      </c>
      <c r="E71" s="15">
        <f t="shared" ref="E71:E77" si="19">+C71+D71</f>
        <v>350471.81</v>
      </c>
      <c r="F71" s="16">
        <f t="shared" ref="F71:F77" si="20">+B71-E71</f>
        <v>649528.18999999994</v>
      </c>
    </row>
    <row r="72" spans="1:6" x14ac:dyDescent="0.25">
      <c r="A72" s="12" t="s">
        <v>67</v>
      </c>
      <c r="B72" s="13">
        <v>500000</v>
      </c>
      <c r="C72" s="14">
        <f>jun!E72</f>
        <v>1200</v>
      </c>
      <c r="D72" s="15">
        <v>13440</v>
      </c>
      <c r="E72" s="15">
        <f t="shared" si="19"/>
        <v>14640</v>
      </c>
      <c r="F72" s="16">
        <f t="shared" si="20"/>
        <v>485360</v>
      </c>
    </row>
    <row r="73" spans="1:6" x14ac:dyDescent="0.25">
      <c r="A73" s="12" t="s">
        <v>68</v>
      </c>
      <c r="B73" s="13">
        <v>1000000</v>
      </c>
      <c r="C73" s="14">
        <f>jun!E73</f>
        <v>319545</v>
      </c>
      <c r="D73" s="15"/>
      <c r="E73" s="15">
        <f t="shared" si="19"/>
        <v>319545</v>
      </c>
      <c r="F73" s="16">
        <f t="shared" si="20"/>
        <v>680455</v>
      </c>
    </row>
    <row r="74" spans="1:6" x14ac:dyDescent="0.25">
      <c r="A74" s="12" t="s">
        <v>69</v>
      </c>
      <c r="B74" s="13">
        <v>350000</v>
      </c>
      <c r="C74" s="14">
        <f>jun!E74</f>
        <v>0</v>
      </c>
      <c r="D74" s="15">
        <v>70120</v>
      </c>
      <c r="E74" s="15">
        <f t="shared" si="19"/>
        <v>70120</v>
      </c>
      <c r="F74" s="16">
        <f t="shared" si="20"/>
        <v>279880</v>
      </c>
    </row>
    <row r="75" spans="1:6" x14ac:dyDescent="0.25">
      <c r="A75" s="17" t="s">
        <v>70</v>
      </c>
      <c r="B75" s="13">
        <v>50000</v>
      </c>
      <c r="C75" s="14">
        <f>jun!E75</f>
        <v>0</v>
      </c>
      <c r="D75" s="15"/>
      <c r="E75" s="15">
        <f t="shared" si="19"/>
        <v>0</v>
      </c>
      <c r="F75" s="16">
        <f t="shared" si="20"/>
        <v>50000</v>
      </c>
    </row>
    <row r="76" spans="1:6" x14ac:dyDescent="0.25">
      <c r="A76" s="17" t="s">
        <v>71</v>
      </c>
      <c r="B76" s="15">
        <v>0</v>
      </c>
      <c r="C76" s="14">
        <f>jun!E76</f>
        <v>0</v>
      </c>
      <c r="D76" s="15"/>
      <c r="E76" s="15">
        <f t="shared" si="19"/>
        <v>0</v>
      </c>
      <c r="F76" s="16">
        <f t="shared" si="20"/>
        <v>0</v>
      </c>
    </row>
    <row r="77" spans="1:6" x14ac:dyDescent="0.25">
      <c r="A77" s="17" t="s">
        <v>72</v>
      </c>
      <c r="B77" s="15">
        <v>0</v>
      </c>
      <c r="C77" s="14">
        <f>jun!E77</f>
        <v>0</v>
      </c>
      <c r="D77" s="15"/>
      <c r="E77" s="15">
        <f t="shared" si="19"/>
        <v>0</v>
      </c>
      <c r="F77" s="16">
        <f t="shared" si="20"/>
        <v>0</v>
      </c>
    </row>
    <row r="78" spans="1:6" x14ac:dyDescent="0.25">
      <c r="A78" s="9" t="s">
        <v>73</v>
      </c>
      <c r="B78" s="10">
        <f>+SUM(B79:B94)</f>
        <v>24000265</v>
      </c>
      <c r="C78" s="10">
        <f>jun!E78</f>
        <v>11354659.32</v>
      </c>
      <c r="D78" s="10">
        <f t="shared" ref="D78:F78" si="21">+SUM(D79:D94)</f>
        <v>654734.91</v>
      </c>
      <c r="E78" s="10">
        <f t="shared" si="21"/>
        <v>12009394.23</v>
      </c>
      <c r="F78" s="10">
        <f t="shared" si="21"/>
        <v>11990870.77</v>
      </c>
    </row>
    <row r="79" spans="1:6" x14ac:dyDescent="0.25">
      <c r="A79" s="17" t="s">
        <v>74</v>
      </c>
      <c r="B79" s="31">
        <v>272000</v>
      </c>
      <c r="C79" s="14">
        <f>jun!E79</f>
        <v>74610</v>
      </c>
      <c r="D79" s="15">
        <v>25000</v>
      </c>
      <c r="E79" s="15">
        <f t="shared" ref="E79:E94" si="22">+C79+D79</f>
        <v>99610</v>
      </c>
      <c r="F79" s="16">
        <f t="shared" ref="F79:F94" si="23">+B79-E79</f>
        <v>172390</v>
      </c>
    </row>
    <row r="80" spans="1:6" x14ac:dyDescent="0.25">
      <c r="A80" s="17" t="s">
        <v>84</v>
      </c>
      <c r="B80" s="31">
        <v>400000</v>
      </c>
      <c r="C80" s="14">
        <f>jun!E80</f>
        <v>80275.77</v>
      </c>
      <c r="D80" s="15">
        <v>67730</v>
      </c>
      <c r="E80" s="15">
        <f t="shared" si="22"/>
        <v>148005.77000000002</v>
      </c>
      <c r="F80" s="16">
        <f t="shared" si="23"/>
        <v>251994.22999999998</v>
      </c>
    </row>
    <row r="81" spans="1:6" x14ac:dyDescent="0.25">
      <c r="A81" s="17" t="s">
        <v>85</v>
      </c>
      <c r="B81" s="31">
        <v>113000</v>
      </c>
      <c r="C81" s="14">
        <f>jun!E81</f>
        <v>17990</v>
      </c>
      <c r="D81" s="15"/>
      <c r="E81" s="15">
        <f t="shared" si="22"/>
        <v>17990</v>
      </c>
      <c r="F81" s="16">
        <f t="shared" si="23"/>
        <v>95010</v>
      </c>
    </row>
    <row r="82" spans="1:6" x14ac:dyDescent="0.25">
      <c r="A82" s="17" t="s">
        <v>86</v>
      </c>
      <c r="B82" s="31">
        <v>300000</v>
      </c>
      <c r="C82" s="14">
        <f>jun!E82</f>
        <v>51948.47</v>
      </c>
      <c r="D82" s="15"/>
      <c r="E82" s="15">
        <f t="shared" si="22"/>
        <v>51948.47</v>
      </c>
      <c r="F82" s="16">
        <f t="shared" si="23"/>
        <v>248051.53</v>
      </c>
    </row>
    <row r="83" spans="1:6" x14ac:dyDescent="0.25">
      <c r="A83" s="17" t="s">
        <v>87</v>
      </c>
      <c r="B83" s="31">
        <v>1620000</v>
      </c>
      <c r="C83" s="14">
        <f>jun!E83</f>
        <v>648000</v>
      </c>
      <c r="D83" s="15">
        <v>108000</v>
      </c>
      <c r="E83" s="15">
        <f t="shared" si="22"/>
        <v>756000</v>
      </c>
      <c r="F83" s="16">
        <f t="shared" si="23"/>
        <v>864000</v>
      </c>
    </row>
    <row r="84" spans="1:6" x14ac:dyDescent="0.25">
      <c r="A84" s="17" t="s">
        <v>88</v>
      </c>
      <c r="B84" s="31">
        <v>800000</v>
      </c>
      <c r="C84" s="14">
        <f>jun!E84</f>
        <v>554143.24</v>
      </c>
      <c r="D84" s="15"/>
      <c r="E84" s="15">
        <f t="shared" si="22"/>
        <v>554143.24</v>
      </c>
      <c r="F84" s="16">
        <f t="shared" si="23"/>
        <v>245856.76</v>
      </c>
    </row>
    <row r="85" spans="1:6" x14ac:dyDescent="0.25">
      <c r="A85" s="17" t="s">
        <v>89</v>
      </c>
      <c r="B85" s="31">
        <v>200000</v>
      </c>
      <c r="C85" s="14">
        <f>jun!E85</f>
        <v>0</v>
      </c>
      <c r="D85" s="15"/>
      <c r="E85" s="15">
        <f t="shared" si="22"/>
        <v>0</v>
      </c>
      <c r="F85" s="16">
        <f t="shared" si="23"/>
        <v>200000</v>
      </c>
    </row>
    <row r="86" spans="1:6" x14ac:dyDescent="0.25">
      <c r="A86" s="17" t="s">
        <v>90</v>
      </c>
      <c r="B86" s="31">
        <v>200000</v>
      </c>
      <c r="C86" s="14">
        <f>jun!E86</f>
        <v>49646</v>
      </c>
      <c r="D86" s="15"/>
      <c r="E86" s="15">
        <f t="shared" si="22"/>
        <v>49646</v>
      </c>
      <c r="F86" s="16">
        <f t="shared" si="23"/>
        <v>150354</v>
      </c>
    </row>
    <row r="87" spans="1:6" x14ac:dyDescent="0.25">
      <c r="A87" s="17" t="s">
        <v>91</v>
      </c>
      <c r="B87" s="31">
        <v>1000000</v>
      </c>
      <c r="C87" s="14">
        <f>jun!E87</f>
        <v>12751</v>
      </c>
      <c r="D87" s="15"/>
      <c r="E87" s="15">
        <f t="shared" si="22"/>
        <v>12751</v>
      </c>
      <c r="F87" s="16">
        <f t="shared" si="23"/>
        <v>987249</v>
      </c>
    </row>
    <row r="88" spans="1:6" x14ac:dyDescent="0.25">
      <c r="A88" s="17" t="s">
        <v>92</v>
      </c>
      <c r="B88" s="31">
        <v>300000</v>
      </c>
      <c r="C88" s="14">
        <f>jun!E88</f>
        <v>0</v>
      </c>
      <c r="D88" s="15">
        <v>19000</v>
      </c>
      <c r="E88" s="15">
        <f t="shared" si="22"/>
        <v>19000</v>
      </c>
      <c r="F88" s="16">
        <f t="shared" si="23"/>
        <v>281000</v>
      </c>
    </row>
    <row r="89" spans="1:6" x14ac:dyDescent="0.25">
      <c r="A89" s="17" t="s">
        <v>93</v>
      </c>
      <c r="B89" s="31">
        <v>1000000</v>
      </c>
      <c r="C89" s="14">
        <f>jun!E89</f>
        <v>4400</v>
      </c>
      <c r="D89" s="15"/>
      <c r="E89" s="15">
        <f t="shared" si="22"/>
        <v>4400</v>
      </c>
      <c r="F89" s="16">
        <f t="shared" si="23"/>
        <v>995600</v>
      </c>
    </row>
    <row r="90" spans="1:6" x14ac:dyDescent="0.25">
      <c r="A90" s="17" t="s">
        <v>94</v>
      </c>
      <c r="B90" s="31">
        <v>200000</v>
      </c>
      <c r="C90" s="14">
        <f>jun!E90</f>
        <v>16972</v>
      </c>
      <c r="D90" s="15"/>
      <c r="E90" s="15">
        <f t="shared" si="22"/>
        <v>16972</v>
      </c>
      <c r="F90" s="16">
        <f t="shared" si="23"/>
        <v>183028</v>
      </c>
    </row>
    <row r="91" spans="1:6" x14ac:dyDescent="0.25">
      <c r="A91" s="17" t="s">
        <v>95</v>
      </c>
      <c r="B91" s="31">
        <v>1000000</v>
      </c>
      <c r="C91" s="14">
        <f>jun!E91</f>
        <v>1366196.19</v>
      </c>
      <c r="D91" s="15">
        <v>23004.91</v>
      </c>
      <c r="E91" s="15">
        <f t="shared" si="22"/>
        <v>1389201.0999999999</v>
      </c>
      <c r="F91" s="16">
        <f t="shared" si="23"/>
        <v>-389201.09999999986</v>
      </c>
    </row>
    <row r="92" spans="1:6" x14ac:dyDescent="0.25">
      <c r="A92" s="17" t="s">
        <v>96</v>
      </c>
      <c r="B92" s="31">
        <v>1000000</v>
      </c>
      <c r="C92" s="14">
        <f>jun!E92</f>
        <v>4588.93</v>
      </c>
      <c r="D92" s="15">
        <v>412000</v>
      </c>
      <c r="E92" s="15">
        <f t="shared" si="22"/>
        <v>416588.93</v>
      </c>
      <c r="F92" s="16">
        <f t="shared" si="23"/>
        <v>583411.07000000007</v>
      </c>
    </row>
    <row r="93" spans="1:6" x14ac:dyDescent="0.25">
      <c r="A93" s="17" t="s">
        <v>97</v>
      </c>
      <c r="B93" s="31">
        <v>7268703</v>
      </c>
      <c r="C93" s="14">
        <f>jun!E93</f>
        <v>7268702.2000000002</v>
      </c>
      <c r="D93" s="15"/>
      <c r="E93" s="15">
        <f t="shared" si="22"/>
        <v>7268702.2000000002</v>
      </c>
      <c r="F93" s="16">
        <f t="shared" si="23"/>
        <v>0.79999999981373549</v>
      </c>
    </row>
    <row r="94" spans="1:6" x14ac:dyDescent="0.25">
      <c r="A94" s="17" t="s">
        <v>98</v>
      </c>
      <c r="B94" s="31">
        <v>8326562</v>
      </c>
      <c r="C94" s="14">
        <f>jun!E94</f>
        <v>1204435.52</v>
      </c>
      <c r="D94" s="15"/>
      <c r="E94" s="15">
        <f t="shared" si="22"/>
        <v>1204435.52</v>
      </c>
      <c r="F94" s="16">
        <f t="shared" si="23"/>
        <v>7122126.4800000004</v>
      </c>
    </row>
    <row r="95" spans="1:6" x14ac:dyDescent="0.25">
      <c r="A95" s="12"/>
      <c r="B95" s="15"/>
      <c r="C95" s="14"/>
      <c r="D95" s="15"/>
      <c r="E95" s="15"/>
      <c r="F95" s="16"/>
    </row>
    <row r="96" spans="1:6" x14ac:dyDescent="0.25">
      <c r="A96" s="9" t="s">
        <v>75</v>
      </c>
      <c r="B96" s="10">
        <f>+B8+B69</f>
        <v>218866264.99998829</v>
      </c>
      <c r="C96" s="10">
        <f>jun!E96</f>
        <v>110157898.29000001</v>
      </c>
      <c r="D96" s="10">
        <f t="shared" ref="D96:F96" si="24">+D8+D69</f>
        <v>24959337.400000002</v>
      </c>
      <c r="E96" s="10">
        <f t="shared" si="24"/>
        <v>135117235.69</v>
      </c>
      <c r="F96" s="10">
        <f t="shared" si="24"/>
        <v>83749029.309988305</v>
      </c>
    </row>
    <row r="97" spans="1:6" x14ac:dyDescent="0.25">
      <c r="A97" s="9"/>
      <c r="B97" s="15"/>
      <c r="C97" s="15"/>
      <c r="D97" s="15"/>
      <c r="E97" s="15"/>
      <c r="F97" s="15"/>
    </row>
    <row r="98" spans="1:6" x14ac:dyDescent="0.25">
      <c r="A98" s="9" t="s">
        <v>76</v>
      </c>
      <c r="B98" s="10">
        <f>+B99</f>
        <v>6700000</v>
      </c>
      <c r="C98" s="10">
        <f>jun!E98</f>
        <v>8305163.9000000004</v>
      </c>
      <c r="D98" s="10">
        <f t="shared" ref="D98:F98" si="25">+D99</f>
        <v>0</v>
      </c>
      <c r="E98" s="10">
        <f t="shared" si="25"/>
        <v>8305163.9000000004</v>
      </c>
      <c r="F98" s="10">
        <f t="shared" si="25"/>
        <v>-1605163.9000000004</v>
      </c>
    </row>
    <row r="99" spans="1:6" ht="15.6" thickBot="1" x14ac:dyDescent="0.3">
      <c r="A99" s="22" t="s">
        <v>77</v>
      </c>
      <c r="B99" s="23">
        <v>6700000</v>
      </c>
      <c r="C99" s="24">
        <f>jun!E99</f>
        <v>8305163.9000000004</v>
      </c>
      <c r="D99" s="23"/>
      <c r="E99" s="15">
        <f t="shared" ref="E99" si="26">+C99+D99</f>
        <v>8305163.9000000004</v>
      </c>
      <c r="F99" s="16">
        <f t="shared" ref="F99" si="27">+B99-E99</f>
        <v>-1605163.9000000004</v>
      </c>
    </row>
    <row r="100" spans="1:6" s="27" customFormat="1" ht="15.6" thickBot="1" x14ac:dyDescent="0.3">
      <c r="A100" s="25" t="s">
        <v>78</v>
      </c>
      <c r="B100" s="26">
        <f>+B96+B98</f>
        <v>225566264.99998829</v>
      </c>
      <c r="C100" s="26">
        <f>jun!E100</f>
        <v>118463062.19000001</v>
      </c>
      <c r="D100" s="26">
        <f t="shared" ref="D100:F100" si="28">+D96+D98</f>
        <v>24959337.400000002</v>
      </c>
      <c r="E100" s="26">
        <f t="shared" si="28"/>
        <v>143422399.59</v>
      </c>
      <c r="F100" s="26">
        <f t="shared" si="28"/>
        <v>82143865.409988299</v>
      </c>
    </row>
    <row r="101" spans="1:6" x14ac:dyDescent="0.25">
      <c r="A101" s="2"/>
      <c r="B101" s="2"/>
      <c r="C101" s="2"/>
      <c r="D101" s="2"/>
      <c r="E101" s="2"/>
      <c r="F101" s="2"/>
    </row>
    <row r="102" spans="1:6" x14ac:dyDescent="0.25">
      <c r="A102" s="28"/>
      <c r="B102" s="2"/>
      <c r="C102" s="29"/>
      <c r="D102" s="29"/>
      <c r="E102" s="29"/>
      <c r="F102" s="2"/>
    </row>
    <row r="103" spans="1:6" x14ac:dyDescent="0.25">
      <c r="A103" s="28"/>
      <c r="B103" s="2"/>
      <c r="C103" s="2"/>
      <c r="D103" s="30"/>
      <c r="E103" s="29"/>
      <c r="F103" s="2"/>
    </row>
    <row r="104" spans="1:6" x14ac:dyDescent="0.25">
      <c r="A104" s="28"/>
      <c r="B104" s="2"/>
      <c r="C104" s="2"/>
      <c r="D104" s="2"/>
      <c r="E104" s="29"/>
      <c r="F104" s="2"/>
    </row>
    <row r="105" spans="1:6" x14ac:dyDescent="0.25">
      <c r="A105" s="28"/>
      <c r="B105" s="2"/>
      <c r="C105" s="2"/>
      <c r="D105" s="29"/>
      <c r="E105" s="2"/>
      <c r="F105" s="2"/>
    </row>
    <row r="106" spans="1:6" x14ac:dyDescent="0.25">
      <c r="A106" s="2"/>
      <c r="B106" s="2"/>
      <c r="C106" s="2"/>
      <c r="D106" s="2"/>
      <c r="E106" s="2"/>
      <c r="F106" s="2"/>
    </row>
    <row r="107" spans="1:6" x14ac:dyDescent="0.25">
      <c r="A107" s="2"/>
      <c r="B107" s="2"/>
      <c r="C107" s="2"/>
      <c r="D107" s="2"/>
      <c r="E107" s="2"/>
      <c r="F107" s="2"/>
    </row>
    <row r="108" spans="1:6" x14ac:dyDescent="0.25">
      <c r="A108" s="2"/>
      <c r="B108" s="2"/>
      <c r="C108" s="2"/>
      <c r="D108" s="2"/>
      <c r="E108" s="2"/>
      <c r="F108" s="2"/>
    </row>
    <row r="109" spans="1:6" x14ac:dyDescent="0.25">
      <c r="A109" s="2"/>
      <c r="B109" s="2"/>
      <c r="C109" s="2"/>
      <c r="D109" s="2"/>
      <c r="E109" s="2"/>
      <c r="F109" s="2"/>
    </row>
    <row r="110" spans="1:6" x14ac:dyDescent="0.25">
      <c r="A110" s="2"/>
      <c r="B110" s="2"/>
      <c r="C110" s="2"/>
      <c r="D110" s="2"/>
      <c r="E110" s="2"/>
      <c r="F110" s="2"/>
    </row>
    <row r="111" spans="1:6" x14ac:dyDescent="0.25">
      <c r="A111" s="2"/>
      <c r="B111" s="2"/>
      <c r="C111" s="2"/>
      <c r="D111" s="2"/>
      <c r="E111" s="2"/>
      <c r="F111" s="2"/>
    </row>
    <row r="112" spans="1:6" x14ac:dyDescent="0.25">
      <c r="A112" s="2"/>
      <c r="B112" s="2"/>
      <c r="C112" s="2"/>
      <c r="D112" s="2"/>
      <c r="E112" s="2"/>
      <c r="F112" s="2"/>
    </row>
    <row r="113" spans="1:6" x14ac:dyDescent="0.25">
      <c r="A113" s="2"/>
      <c r="B113" s="2"/>
      <c r="C113" s="2"/>
      <c r="D113" s="2"/>
      <c r="E113" s="2"/>
      <c r="F113" s="2"/>
    </row>
    <row r="114" spans="1:6" x14ac:dyDescent="0.25">
      <c r="A114" s="2"/>
      <c r="B114" s="2"/>
      <c r="C114" s="2"/>
      <c r="D114" s="2"/>
      <c r="E114" s="2"/>
      <c r="F114" s="2"/>
    </row>
    <row r="115" spans="1:6" x14ac:dyDescent="0.25">
      <c r="A115" s="2"/>
      <c r="B115" s="2"/>
      <c r="C115" s="2"/>
      <c r="D115" s="2"/>
      <c r="E115" s="2"/>
      <c r="F115" s="2"/>
    </row>
    <row r="116" spans="1:6" x14ac:dyDescent="0.25">
      <c r="A116" s="2"/>
      <c r="B116" s="2"/>
      <c r="C116" s="2"/>
      <c r="D116" s="2"/>
      <c r="E116" s="2"/>
      <c r="F116" s="2"/>
    </row>
    <row r="117" spans="1:6" x14ac:dyDescent="0.25">
      <c r="A117" s="2"/>
      <c r="B117" s="2"/>
      <c r="C117" s="2"/>
      <c r="D117" s="2"/>
      <c r="E117" s="2"/>
      <c r="F117" s="2"/>
    </row>
    <row r="118" spans="1:6" x14ac:dyDescent="0.25">
      <c r="A118" s="2"/>
      <c r="B118" s="2"/>
      <c r="C118" s="2"/>
      <c r="D118" s="2"/>
      <c r="E118" s="2"/>
      <c r="F118" s="2"/>
    </row>
    <row r="119" spans="1:6" x14ac:dyDescent="0.25">
      <c r="A119" s="2"/>
      <c r="B119" s="2"/>
      <c r="C119" s="2"/>
      <c r="D119" s="2"/>
      <c r="E119" s="2"/>
      <c r="F119" s="2"/>
    </row>
    <row r="120" spans="1:6" x14ac:dyDescent="0.25">
      <c r="A120" s="2"/>
      <c r="B120" s="2"/>
      <c r="C120" s="2"/>
      <c r="D120" s="2"/>
      <c r="E120" s="2"/>
      <c r="F120" s="2"/>
    </row>
  </sheetData>
  <mergeCells count="2">
    <mergeCell ref="A4:F4"/>
    <mergeCell ref="A5:F5"/>
  </mergeCells>
  <printOptions horizontalCentered="1"/>
  <pageMargins left="0" right="0" top="0.98425196850393704" bottom="1.1811023622047245" header="0" footer="0"/>
  <pageSetup paperSize="5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FDF438-9392-45CF-9CFC-1E9B34935A8E}">
  <sheetPr syncVertical="1" syncRef="A77" transitionEvaluation="1"/>
  <dimension ref="A1:F120"/>
  <sheetViews>
    <sheetView topLeftCell="A77" zoomScale="120" zoomScaleNormal="120" workbookViewId="0">
      <selection activeCell="H93" sqref="H93"/>
    </sheetView>
  </sheetViews>
  <sheetFormatPr baseColWidth="10" defaultColWidth="12.6640625" defaultRowHeight="15" x14ac:dyDescent="0.25"/>
  <cols>
    <col min="1" max="1" width="25.4140625" customWidth="1"/>
    <col min="2" max="2" width="11.33203125" customWidth="1"/>
    <col min="3" max="3" width="10.4140625" customWidth="1"/>
    <col min="4" max="4" width="9.75" customWidth="1"/>
    <col min="5" max="5" width="11.33203125" customWidth="1"/>
    <col min="6" max="6" width="10.25" customWidth="1"/>
  </cols>
  <sheetData>
    <row r="1" spans="1:6" x14ac:dyDescent="0.25">
      <c r="A1" s="1" t="s">
        <v>0</v>
      </c>
      <c r="B1" s="2"/>
      <c r="C1" s="2"/>
      <c r="D1" s="2"/>
      <c r="E1" s="2"/>
      <c r="F1" s="2"/>
    </row>
    <row r="2" spans="1:6" x14ac:dyDescent="0.25">
      <c r="A2" s="1" t="s">
        <v>1</v>
      </c>
      <c r="B2" s="2"/>
      <c r="C2" s="2"/>
      <c r="D2" s="2"/>
      <c r="E2" s="2"/>
      <c r="F2" s="2"/>
    </row>
    <row r="3" spans="1:6" x14ac:dyDescent="0.25">
      <c r="A3" s="2"/>
      <c r="B3" s="2"/>
      <c r="C3" s="2"/>
      <c r="D3" s="2"/>
      <c r="E3" s="2"/>
      <c r="F3" s="2"/>
    </row>
    <row r="4" spans="1:6" x14ac:dyDescent="0.25">
      <c r="A4" s="34" t="s">
        <v>2</v>
      </c>
      <c r="B4" s="34"/>
      <c r="C4" s="34"/>
      <c r="D4" s="34"/>
      <c r="E4" s="34"/>
      <c r="F4" s="34"/>
    </row>
    <row r="5" spans="1:6" x14ac:dyDescent="0.25">
      <c r="A5" s="34" t="s">
        <v>105</v>
      </c>
      <c r="B5" s="34"/>
      <c r="C5" s="34"/>
      <c r="D5" s="34"/>
      <c r="E5" s="34"/>
      <c r="F5" s="34"/>
    </row>
    <row r="6" spans="1:6" ht="15.6" thickBot="1" x14ac:dyDescent="0.3">
      <c r="A6" s="2"/>
      <c r="B6" s="2"/>
      <c r="C6" s="2"/>
      <c r="D6" s="2"/>
      <c r="E6" s="2"/>
      <c r="F6" s="2"/>
    </row>
    <row r="7" spans="1:6" ht="31.5" customHeight="1" thickBot="1" x14ac:dyDescent="0.3">
      <c r="A7" s="3" t="s">
        <v>3</v>
      </c>
      <c r="B7" s="4" t="s">
        <v>80</v>
      </c>
      <c r="C7" s="5" t="s">
        <v>4</v>
      </c>
      <c r="D7" s="5" t="s">
        <v>5</v>
      </c>
      <c r="E7" s="5" t="s">
        <v>6</v>
      </c>
      <c r="F7" s="6" t="s">
        <v>7</v>
      </c>
    </row>
    <row r="8" spans="1:6" x14ac:dyDescent="0.25">
      <c r="A8" s="7" t="s">
        <v>8</v>
      </c>
      <c r="B8" s="8">
        <f>+B9+B19+B43+B52+B54</f>
        <v>191965999.99998829</v>
      </c>
      <c r="C8" s="8">
        <f>jul!E8</f>
        <v>122353064.64999999</v>
      </c>
      <c r="D8" s="8">
        <f t="shared" ref="D8:F8" si="0">+D9+D19+D43+D52+D54</f>
        <v>18761708.700000003</v>
      </c>
      <c r="E8" s="8">
        <f t="shared" si="0"/>
        <v>141114773.34999999</v>
      </c>
      <c r="F8" s="8">
        <f t="shared" si="0"/>
        <v>50851226.649988316</v>
      </c>
    </row>
    <row r="9" spans="1:6" s="11" customFormat="1" x14ac:dyDescent="0.25">
      <c r="A9" s="9" t="s">
        <v>9</v>
      </c>
      <c r="B9" s="10">
        <f>+SUM(B10:B18)</f>
        <v>161572999.99998829</v>
      </c>
      <c r="C9" s="10">
        <f>jul!E9</f>
        <v>108008181.91999999</v>
      </c>
      <c r="D9" s="10">
        <f t="shared" ref="D9:F9" si="1">+SUM(D10:D18)</f>
        <v>15779677.32</v>
      </c>
      <c r="E9" s="10">
        <f t="shared" si="1"/>
        <v>123787859.24000001</v>
      </c>
      <c r="F9" s="10">
        <f t="shared" si="1"/>
        <v>37785140.759988315</v>
      </c>
    </row>
    <row r="10" spans="1:6" x14ac:dyDescent="0.25">
      <c r="A10" s="12" t="s">
        <v>10</v>
      </c>
      <c r="B10" s="31">
        <v>3193924.4999999995</v>
      </c>
      <c r="C10" s="14">
        <f>jul!E10</f>
        <v>2002251.88</v>
      </c>
      <c r="D10" s="15">
        <v>247903.99</v>
      </c>
      <c r="E10" s="15">
        <f>+C10+D10</f>
        <v>2250155.87</v>
      </c>
      <c r="F10" s="16">
        <f>+B10-E10</f>
        <v>943768.62999999942</v>
      </c>
    </row>
    <row r="11" spans="1:6" x14ac:dyDescent="0.25">
      <c r="A11" s="12" t="s">
        <v>11</v>
      </c>
      <c r="B11" s="31">
        <v>20521439.249999996</v>
      </c>
      <c r="C11" s="14">
        <f>jul!E11</f>
        <v>17461910.09</v>
      </c>
      <c r="D11" s="15">
        <v>2139718.42</v>
      </c>
      <c r="E11" s="15">
        <f t="shared" ref="E11:E18" si="2">+C11+D11</f>
        <v>19601628.509999998</v>
      </c>
      <c r="F11" s="16">
        <f t="shared" ref="F11:F18" si="3">+B11-E11</f>
        <v>919810.73999999836</v>
      </c>
    </row>
    <row r="12" spans="1:6" x14ac:dyDescent="0.25">
      <c r="A12" s="12" t="s">
        <v>12</v>
      </c>
      <c r="B12" s="31">
        <v>3604632.7199999997</v>
      </c>
      <c r="C12" s="14">
        <f>jul!E12</f>
        <v>2889203.5600000005</v>
      </c>
      <c r="D12" s="15">
        <v>374063.35999999999</v>
      </c>
      <c r="E12" s="15">
        <f t="shared" si="2"/>
        <v>3263266.9200000004</v>
      </c>
      <c r="F12" s="16">
        <f t="shared" si="3"/>
        <v>341365.79999999935</v>
      </c>
    </row>
    <row r="13" spans="1:6" x14ac:dyDescent="0.25">
      <c r="A13" s="12" t="s">
        <v>13</v>
      </c>
      <c r="B13" s="31">
        <v>85858656.079584002</v>
      </c>
      <c r="C13" s="14">
        <f>jul!E13</f>
        <v>63365243.030000001</v>
      </c>
      <c r="D13" s="15">
        <v>9252903.5899999999</v>
      </c>
      <c r="E13" s="15">
        <f t="shared" si="2"/>
        <v>72618146.620000005</v>
      </c>
      <c r="F13" s="16">
        <f t="shared" si="3"/>
        <v>13240509.459583998</v>
      </c>
    </row>
    <row r="14" spans="1:6" x14ac:dyDescent="0.25">
      <c r="A14" s="12" t="s">
        <v>14</v>
      </c>
      <c r="B14" s="31">
        <v>25350158.710404318</v>
      </c>
      <c r="C14" s="14">
        <f>jul!E14</f>
        <v>17234464.989999998</v>
      </c>
      <c r="D14" s="15">
        <v>2618984.33</v>
      </c>
      <c r="E14" s="15">
        <f t="shared" si="2"/>
        <v>19853449.32</v>
      </c>
      <c r="F14" s="16">
        <f t="shared" si="3"/>
        <v>5496709.3904043175</v>
      </c>
    </row>
    <row r="15" spans="1:6" x14ac:dyDescent="0.25">
      <c r="A15" s="12" t="s">
        <v>15</v>
      </c>
      <c r="B15" s="31">
        <v>3289000</v>
      </c>
      <c r="C15" s="14">
        <f>jul!E15</f>
        <v>2358854.9299999997</v>
      </c>
      <c r="D15" s="33">
        <v>393259.33</v>
      </c>
      <c r="E15" s="15">
        <f t="shared" si="2"/>
        <v>2752114.26</v>
      </c>
      <c r="F15" s="16">
        <f t="shared" si="3"/>
        <v>536885.74000000022</v>
      </c>
    </row>
    <row r="16" spans="1:6" x14ac:dyDescent="0.25">
      <c r="A16" s="12" t="s">
        <v>16</v>
      </c>
      <c r="B16" s="31">
        <v>1442699.7</v>
      </c>
      <c r="C16" s="14">
        <f>jul!E16</f>
        <v>1114924.44</v>
      </c>
      <c r="D16" s="15">
        <v>146759.29999999999</v>
      </c>
      <c r="E16" s="15">
        <f t="shared" si="2"/>
        <v>1261683.74</v>
      </c>
      <c r="F16" s="16">
        <f t="shared" si="3"/>
        <v>181015.95999999996</v>
      </c>
    </row>
    <row r="17" spans="1:6" x14ac:dyDescent="0.25">
      <c r="A17" s="12" t="s">
        <v>17</v>
      </c>
      <c r="B17" s="31">
        <f>14326051+438.04</f>
        <v>14326489.039999999</v>
      </c>
      <c r="C17" s="14">
        <f>jul!E17</f>
        <v>0</v>
      </c>
      <c r="D17" s="15"/>
      <c r="E17" s="15">
        <f t="shared" si="2"/>
        <v>0</v>
      </c>
      <c r="F17" s="16">
        <f t="shared" si="3"/>
        <v>14326489.039999999</v>
      </c>
    </row>
    <row r="18" spans="1:6" x14ac:dyDescent="0.25">
      <c r="A18" s="12" t="s">
        <v>18</v>
      </c>
      <c r="B18" s="31">
        <v>3986000</v>
      </c>
      <c r="C18" s="14">
        <f>jul!E18</f>
        <v>1581329</v>
      </c>
      <c r="D18" s="15">
        <v>606085</v>
      </c>
      <c r="E18" s="15">
        <f t="shared" si="2"/>
        <v>2187414</v>
      </c>
      <c r="F18" s="16">
        <f t="shared" si="3"/>
        <v>1798586</v>
      </c>
    </row>
    <row r="19" spans="1:6" x14ac:dyDescent="0.25">
      <c r="A19" s="9" t="s">
        <v>19</v>
      </c>
      <c r="B19" s="10">
        <f>+SUM(B20:B42)</f>
        <v>16601000</v>
      </c>
      <c r="C19" s="10">
        <f>jul!E19</f>
        <v>8911529.9900000002</v>
      </c>
      <c r="D19" s="10">
        <f t="shared" ref="D19:F19" si="4">+SUM(D20:D42)</f>
        <v>1979255.3</v>
      </c>
      <c r="E19" s="10">
        <f t="shared" si="4"/>
        <v>10890785.290000001</v>
      </c>
      <c r="F19" s="10">
        <f t="shared" si="4"/>
        <v>5710214.7100000009</v>
      </c>
    </row>
    <row r="20" spans="1:6" x14ac:dyDescent="0.25">
      <c r="A20" s="17" t="s">
        <v>20</v>
      </c>
      <c r="B20" s="16">
        <v>186000</v>
      </c>
      <c r="C20" s="14">
        <f>jul!E20</f>
        <v>79862.350000000006</v>
      </c>
      <c r="D20" s="15"/>
      <c r="E20" s="15">
        <f t="shared" ref="E20:E42" si="5">+C20+D20</f>
        <v>79862.350000000006</v>
      </c>
      <c r="F20" s="16">
        <f t="shared" ref="F20:F42" si="6">+B20-E20</f>
        <v>106137.65</v>
      </c>
    </row>
    <row r="21" spans="1:6" x14ac:dyDescent="0.25">
      <c r="A21" s="17" t="s">
        <v>21</v>
      </c>
      <c r="B21" s="16">
        <v>1940000</v>
      </c>
      <c r="C21" s="14">
        <f>jul!E21</f>
        <v>1654548.1199999999</v>
      </c>
      <c r="D21" s="15">
        <v>328013.24</v>
      </c>
      <c r="E21" s="15">
        <f t="shared" si="5"/>
        <v>1982561.3599999999</v>
      </c>
      <c r="F21" s="16">
        <f t="shared" si="6"/>
        <v>-42561.35999999987</v>
      </c>
    </row>
    <row r="22" spans="1:6" x14ac:dyDescent="0.25">
      <c r="A22" s="17" t="s">
        <v>22</v>
      </c>
      <c r="B22" s="16">
        <v>682000</v>
      </c>
      <c r="C22" s="14">
        <f>jul!E22</f>
        <v>363750.91000000003</v>
      </c>
      <c r="D22" s="15">
        <v>172549.5</v>
      </c>
      <c r="E22" s="15">
        <f t="shared" si="5"/>
        <v>536300.41</v>
      </c>
      <c r="F22" s="16">
        <f t="shared" si="6"/>
        <v>145699.58999999997</v>
      </c>
    </row>
    <row r="23" spans="1:6" x14ac:dyDescent="0.25">
      <c r="A23" s="17" t="s">
        <v>23</v>
      </c>
      <c r="B23" s="16">
        <v>3166000</v>
      </c>
      <c r="C23" s="14">
        <f>jul!E23</f>
        <v>2704462.6599999997</v>
      </c>
      <c r="D23" s="15">
        <v>642585.46</v>
      </c>
      <c r="E23" s="15">
        <f t="shared" si="5"/>
        <v>3347048.1199999996</v>
      </c>
      <c r="F23" s="16">
        <f t="shared" si="6"/>
        <v>-181048.11999999965</v>
      </c>
    </row>
    <row r="24" spans="1:6" x14ac:dyDescent="0.25">
      <c r="A24" s="17" t="s">
        <v>24</v>
      </c>
      <c r="B24" s="16">
        <v>156000</v>
      </c>
      <c r="C24" s="14">
        <f>jul!E24</f>
        <v>0</v>
      </c>
      <c r="D24" s="15"/>
      <c r="E24" s="15">
        <f t="shared" si="5"/>
        <v>0</v>
      </c>
      <c r="F24" s="16">
        <f t="shared" si="6"/>
        <v>156000</v>
      </c>
    </row>
    <row r="25" spans="1:6" x14ac:dyDescent="0.25">
      <c r="A25" s="17" t="s">
        <v>25</v>
      </c>
      <c r="B25" s="16">
        <v>900000</v>
      </c>
      <c r="C25" s="14">
        <f>jul!E25</f>
        <v>282066.8</v>
      </c>
      <c r="D25" s="15">
        <v>96204</v>
      </c>
      <c r="E25" s="15">
        <f t="shared" si="5"/>
        <v>378270.8</v>
      </c>
      <c r="F25" s="16">
        <f t="shared" si="6"/>
        <v>521729.2</v>
      </c>
    </row>
    <row r="26" spans="1:6" x14ac:dyDescent="0.25">
      <c r="A26" s="17" t="s">
        <v>26</v>
      </c>
      <c r="B26" s="16">
        <v>660000</v>
      </c>
      <c r="C26" s="14">
        <f>jul!E26</f>
        <v>165594</v>
      </c>
      <c r="D26" s="15">
        <v>179030</v>
      </c>
      <c r="E26" s="15">
        <f t="shared" si="5"/>
        <v>344624</v>
      </c>
      <c r="F26" s="16">
        <f t="shared" si="6"/>
        <v>315376</v>
      </c>
    </row>
    <row r="27" spans="1:6" x14ac:dyDescent="0.25">
      <c r="A27" s="17" t="s">
        <v>27</v>
      </c>
      <c r="B27" s="16">
        <v>3000000</v>
      </c>
      <c r="C27" s="14">
        <f>jul!E27</f>
        <v>1634708.68</v>
      </c>
      <c r="D27" s="15">
        <v>41588.25</v>
      </c>
      <c r="E27" s="15">
        <f t="shared" si="5"/>
        <v>1676296.93</v>
      </c>
      <c r="F27" s="16">
        <f t="shared" si="6"/>
        <v>1323703.07</v>
      </c>
    </row>
    <row r="28" spans="1:6" x14ac:dyDescent="0.25">
      <c r="A28" s="17" t="s">
        <v>28</v>
      </c>
      <c r="B28" s="16">
        <v>600000</v>
      </c>
      <c r="C28" s="14">
        <f>jul!E28</f>
        <v>328008.7</v>
      </c>
      <c r="D28" s="15">
        <v>51180</v>
      </c>
      <c r="E28" s="15">
        <f t="shared" si="5"/>
        <v>379188.7</v>
      </c>
      <c r="F28" s="16">
        <f t="shared" si="6"/>
        <v>220811.3</v>
      </c>
    </row>
    <row r="29" spans="1:6" x14ac:dyDescent="0.25">
      <c r="A29" s="17" t="s">
        <v>29</v>
      </c>
      <c r="B29" s="16">
        <v>200000</v>
      </c>
      <c r="C29" s="14">
        <f>jul!E29</f>
        <v>157278.39999999999</v>
      </c>
      <c r="D29" s="15">
        <v>15047.85</v>
      </c>
      <c r="E29" s="15">
        <f t="shared" si="5"/>
        <v>172326.25</v>
      </c>
      <c r="F29" s="16">
        <f t="shared" si="6"/>
        <v>27673.75</v>
      </c>
    </row>
    <row r="30" spans="1:6" x14ac:dyDescent="0.25">
      <c r="A30" s="17" t="s">
        <v>30</v>
      </c>
      <c r="B30" s="16">
        <v>8000</v>
      </c>
      <c r="C30" s="14">
        <f>jul!E30</f>
        <v>0</v>
      </c>
      <c r="D30" s="15"/>
      <c r="E30" s="15">
        <f t="shared" si="5"/>
        <v>0</v>
      </c>
      <c r="F30" s="16">
        <f t="shared" si="6"/>
        <v>8000</v>
      </c>
    </row>
    <row r="31" spans="1:6" x14ac:dyDescent="0.25">
      <c r="A31" s="17" t="s">
        <v>32</v>
      </c>
      <c r="B31" s="16">
        <v>100000</v>
      </c>
      <c r="C31" s="14">
        <f>jul!E31</f>
        <v>127846.86</v>
      </c>
      <c r="D31" s="15">
        <v>7873</v>
      </c>
      <c r="E31" s="15">
        <f t="shared" si="5"/>
        <v>135719.85999999999</v>
      </c>
      <c r="F31" s="16">
        <f t="shared" si="6"/>
        <v>-35719.859999999986</v>
      </c>
    </row>
    <row r="32" spans="1:6" x14ac:dyDescent="0.25">
      <c r="A32" s="17" t="s">
        <v>33</v>
      </c>
      <c r="B32" s="16">
        <v>10000</v>
      </c>
      <c r="C32" s="14">
        <f>jul!E32</f>
        <v>0</v>
      </c>
      <c r="D32" s="15"/>
      <c r="E32" s="15">
        <f t="shared" si="5"/>
        <v>0</v>
      </c>
      <c r="F32" s="16">
        <f t="shared" si="6"/>
        <v>10000</v>
      </c>
    </row>
    <row r="33" spans="1:6" x14ac:dyDescent="0.25">
      <c r="A33" s="17" t="s">
        <v>34</v>
      </c>
      <c r="B33" s="16">
        <v>100000</v>
      </c>
      <c r="C33" s="14">
        <f>jul!E33</f>
        <v>30286.48</v>
      </c>
      <c r="D33" s="15">
        <v>7593</v>
      </c>
      <c r="E33" s="15">
        <f t="shared" si="5"/>
        <v>37879.479999999996</v>
      </c>
      <c r="F33" s="16">
        <f t="shared" si="6"/>
        <v>62120.520000000004</v>
      </c>
    </row>
    <row r="34" spans="1:6" x14ac:dyDescent="0.25">
      <c r="A34" s="17" t="s">
        <v>35</v>
      </c>
      <c r="B34" s="16">
        <v>200000</v>
      </c>
      <c r="C34" s="14">
        <f>jul!E34</f>
        <v>8500</v>
      </c>
      <c r="D34" s="15"/>
      <c r="E34" s="15">
        <f t="shared" si="5"/>
        <v>8500</v>
      </c>
      <c r="F34" s="16">
        <f t="shared" si="6"/>
        <v>191500</v>
      </c>
    </row>
    <row r="35" spans="1:6" x14ac:dyDescent="0.25">
      <c r="A35" s="17" t="s">
        <v>36</v>
      </c>
      <c r="B35" s="16">
        <v>1300000</v>
      </c>
      <c r="C35" s="14">
        <f>jul!E35</f>
        <v>1172519.97</v>
      </c>
      <c r="D35" s="15">
        <v>367300</v>
      </c>
      <c r="E35" s="15">
        <f t="shared" si="5"/>
        <v>1539819.97</v>
      </c>
      <c r="F35" s="16">
        <f t="shared" si="6"/>
        <v>-239819.96999999997</v>
      </c>
    </row>
    <row r="36" spans="1:6" x14ac:dyDescent="0.25">
      <c r="A36" s="17" t="s">
        <v>37</v>
      </c>
      <c r="B36" s="16">
        <v>100000</v>
      </c>
      <c r="C36" s="14">
        <f>jul!E36</f>
        <v>0</v>
      </c>
      <c r="D36" s="15"/>
      <c r="E36" s="15">
        <f t="shared" si="5"/>
        <v>0</v>
      </c>
      <c r="F36" s="16">
        <f t="shared" si="6"/>
        <v>100000</v>
      </c>
    </row>
    <row r="37" spans="1:6" x14ac:dyDescent="0.25">
      <c r="A37" s="17" t="s">
        <v>38</v>
      </c>
      <c r="B37" s="16">
        <v>150000</v>
      </c>
      <c r="C37" s="14">
        <f>jul!E37</f>
        <v>24055</v>
      </c>
      <c r="D37" s="15">
        <v>950</v>
      </c>
      <c r="E37" s="15">
        <f t="shared" si="5"/>
        <v>25005</v>
      </c>
      <c r="F37" s="16">
        <f t="shared" si="6"/>
        <v>124995</v>
      </c>
    </row>
    <row r="38" spans="1:6" x14ac:dyDescent="0.25">
      <c r="A38" s="17" t="s">
        <v>39</v>
      </c>
      <c r="B38" s="16">
        <v>100000</v>
      </c>
      <c r="C38" s="14">
        <f>jul!E38</f>
        <v>16396</v>
      </c>
      <c r="D38" s="15"/>
      <c r="E38" s="15">
        <f t="shared" si="5"/>
        <v>16396</v>
      </c>
      <c r="F38" s="16">
        <f t="shared" si="6"/>
        <v>83604</v>
      </c>
    </row>
    <row r="39" spans="1:6" x14ac:dyDescent="0.25">
      <c r="A39" s="12" t="s">
        <v>40</v>
      </c>
      <c r="B39" s="16">
        <v>50000</v>
      </c>
      <c r="C39" s="14">
        <f>jul!E39</f>
        <v>0</v>
      </c>
      <c r="D39" s="15"/>
      <c r="E39" s="15">
        <f t="shared" si="5"/>
        <v>0</v>
      </c>
      <c r="F39" s="16">
        <f t="shared" si="6"/>
        <v>50000</v>
      </c>
    </row>
    <row r="40" spans="1:6" x14ac:dyDescent="0.25">
      <c r="A40" s="12" t="s">
        <v>41</v>
      </c>
      <c r="B40" s="16">
        <v>2800000</v>
      </c>
      <c r="C40" s="14">
        <f>jul!E40</f>
        <v>0</v>
      </c>
      <c r="D40" s="15"/>
      <c r="E40" s="15">
        <f t="shared" si="5"/>
        <v>0</v>
      </c>
      <c r="F40" s="16">
        <f t="shared" si="6"/>
        <v>2800000</v>
      </c>
    </row>
    <row r="41" spans="1:6" x14ac:dyDescent="0.25">
      <c r="A41" s="17" t="s">
        <v>81</v>
      </c>
      <c r="B41" s="16">
        <v>150000</v>
      </c>
      <c r="C41" s="14">
        <f>jul!E41</f>
        <v>146095.06</v>
      </c>
      <c r="D41" s="15">
        <v>69341</v>
      </c>
      <c r="E41" s="15">
        <f t="shared" si="5"/>
        <v>215436.06</v>
      </c>
      <c r="F41" s="16">
        <f t="shared" si="6"/>
        <v>-65436.06</v>
      </c>
    </row>
    <row r="42" spans="1:6" x14ac:dyDescent="0.25">
      <c r="A42" s="12" t="s">
        <v>42</v>
      </c>
      <c r="B42" s="16">
        <v>43000</v>
      </c>
      <c r="C42" s="14">
        <f>jul!E42</f>
        <v>15550</v>
      </c>
      <c r="D42" s="15"/>
      <c r="E42" s="15">
        <f t="shared" si="5"/>
        <v>15550</v>
      </c>
      <c r="F42" s="16">
        <f t="shared" si="6"/>
        <v>27450</v>
      </c>
    </row>
    <row r="43" spans="1:6" x14ac:dyDescent="0.25">
      <c r="A43" s="19" t="s">
        <v>43</v>
      </c>
      <c r="B43" s="20">
        <f>+SUM(B44:B51)</f>
        <v>5450000</v>
      </c>
      <c r="C43" s="20">
        <f>jul!E43</f>
        <v>2205505.2599999998</v>
      </c>
      <c r="D43" s="20">
        <f t="shared" ref="D43:F43" si="7">+SUM(D44:D51)</f>
        <v>352669.66000000003</v>
      </c>
      <c r="E43" s="20">
        <f t="shared" si="7"/>
        <v>2558174.92</v>
      </c>
      <c r="F43" s="20">
        <f t="shared" si="7"/>
        <v>2891825.08</v>
      </c>
    </row>
    <row r="44" spans="1:6" x14ac:dyDescent="0.25">
      <c r="A44" s="17" t="s">
        <v>44</v>
      </c>
      <c r="B44" s="16">
        <v>150000</v>
      </c>
      <c r="C44" s="14">
        <f>jul!E44</f>
        <v>144706.94</v>
      </c>
      <c r="D44" s="15"/>
      <c r="E44" s="15">
        <f t="shared" ref="E44:E51" si="8">+C44+D44</f>
        <v>144706.94</v>
      </c>
      <c r="F44" s="16">
        <f t="shared" ref="F44:F51" si="9">+B44-E44</f>
        <v>5293.0599999999977</v>
      </c>
    </row>
    <row r="45" spans="1:6" x14ac:dyDescent="0.25">
      <c r="A45" s="17" t="s">
        <v>45</v>
      </c>
      <c r="B45" s="16">
        <v>500000</v>
      </c>
      <c r="C45" s="14">
        <f>jul!E45</f>
        <v>201087.87</v>
      </c>
      <c r="D45" s="15">
        <v>61800</v>
      </c>
      <c r="E45" s="15">
        <f t="shared" si="8"/>
        <v>262887.87</v>
      </c>
      <c r="F45" s="16">
        <f t="shared" si="9"/>
        <v>237112.13</v>
      </c>
    </row>
    <row r="46" spans="1:6" x14ac:dyDescent="0.25">
      <c r="A46" s="17" t="s">
        <v>46</v>
      </c>
      <c r="B46" s="16">
        <v>180000</v>
      </c>
      <c r="C46" s="14">
        <f>jul!E46</f>
        <v>16595.84</v>
      </c>
      <c r="D46" s="15">
        <v>22569.64</v>
      </c>
      <c r="E46" s="15">
        <f t="shared" si="8"/>
        <v>39165.479999999996</v>
      </c>
      <c r="F46" s="16">
        <f t="shared" si="9"/>
        <v>140834.52000000002</v>
      </c>
    </row>
    <row r="47" spans="1:6" x14ac:dyDescent="0.25">
      <c r="A47" s="17" t="s">
        <v>47</v>
      </c>
      <c r="B47" s="16">
        <v>1420000</v>
      </c>
      <c r="C47" s="14">
        <f>jul!E47</f>
        <v>730694.16999999993</v>
      </c>
      <c r="D47" s="15">
        <v>75425.77</v>
      </c>
      <c r="E47" s="15">
        <f t="shared" si="8"/>
        <v>806119.94</v>
      </c>
      <c r="F47" s="16">
        <f t="shared" si="9"/>
        <v>613880.06000000006</v>
      </c>
    </row>
    <row r="48" spans="1:6" x14ac:dyDescent="0.25">
      <c r="A48" s="17" t="s">
        <v>48</v>
      </c>
      <c r="B48" s="16">
        <v>900000</v>
      </c>
      <c r="C48" s="14">
        <f>jul!E48</f>
        <v>194570.35000000003</v>
      </c>
      <c r="D48" s="15">
        <v>34473.61</v>
      </c>
      <c r="E48" s="15">
        <f t="shared" si="8"/>
        <v>229043.96000000002</v>
      </c>
      <c r="F48" s="16">
        <f t="shared" si="9"/>
        <v>670956.04</v>
      </c>
    </row>
    <row r="49" spans="1:6" x14ac:dyDescent="0.25">
      <c r="A49" s="12" t="s">
        <v>49</v>
      </c>
      <c r="B49" s="16">
        <v>300000</v>
      </c>
      <c r="C49" s="14">
        <f>jul!E49</f>
        <v>142022.59</v>
      </c>
      <c r="D49" s="15">
        <v>44065.64</v>
      </c>
      <c r="E49" s="15">
        <f t="shared" si="8"/>
        <v>186088.22999999998</v>
      </c>
      <c r="F49" s="16">
        <f t="shared" si="9"/>
        <v>113911.77000000002</v>
      </c>
    </row>
    <row r="50" spans="1:6" x14ac:dyDescent="0.25">
      <c r="A50" s="12" t="s">
        <v>50</v>
      </c>
      <c r="B50" s="16">
        <v>200000</v>
      </c>
      <c r="C50" s="14">
        <f>jul!E50</f>
        <v>32000</v>
      </c>
      <c r="D50" s="15">
        <v>8000</v>
      </c>
      <c r="E50" s="15">
        <f t="shared" si="8"/>
        <v>40000</v>
      </c>
      <c r="F50" s="16">
        <f t="shared" si="9"/>
        <v>160000</v>
      </c>
    </row>
    <row r="51" spans="1:6" x14ac:dyDescent="0.25">
      <c r="A51" s="12" t="s">
        <v>31</v>
      </c>
      <c r="B51" s="16">
        <v>1800000</v>
      </c>
      <c r="C51" s="14">
        <f>jul!E51</f>
        <v>743827.5</v>
      </c>
      <c r="D51" s="15">
        <v>106335</v>
      </c>
      <c r="E51" s="15">
        <f t="shared" si="8"/>
        <v>850162.5</v>
      </c>
      <c r="F51" s="16">
        <f t="shared" si="9"/>
        <v>949837.5</v>
      </c>
    </row>
    <row r="52" spans="1:6" x14ac:dyDescent="0.25">
      <c r="A52" s="9" t="s">
        <v>51</v>
      </c>
      <c r="B52" s="10">
        <f>+B53</f>
        <v>0</v>
      </c>
      <c r="C52" s="10">
        <f>jul!E52</f>
        <v>0</v>
      </c>
      <c r="D52" s="10"/>
      <c r="E52" s="10">
        <f t="shared" ref="E52:F52" si="10">+E53</f>
        <v>0</v>
      </c>
      <c r="F52" s="10">
        <f t="shared" si="10"/>
        <v>0</v>
      </c>
    </row>
    <row r="53" spans="1:6" x14ac:dyDescent="0.25">
      <c r="A53" s="12" t="s">
        <v>51</v>
      </c>
      <c r="B53" s="15">
        <v>0</v>
      </c>
      <c r="C53" s="14">
        <f>jul!E53</f>
        <v>0</v>
      </c>
      <c r="D53" s="15"/>
      <c r="E53" s="15">
        <f t="shared" ref="E53" si="11">+C53+D53</f>
        <v>0</v>
      </c>
      <c r="F53" s="16">
        <f t="shared" ref="F53" si="12">+B53-E53</f>
        <v>0</v>
      </c>
    </row>
    <row r="54" spans="1:6" x14ac:dyDescent="0.25">
      <c r="A54" s="9" t="s">
        <v>52</v>
      </c>
      <c r="B54" s="10">
        <f>+SUM(B55:B66)</f>
        <v>8342000</v>
      </c>
      <c r="C54" s="10">
        <f>jul!E54</f>
        <v>3227847.48</v>
      </c>
      <c r="D54" s="10">
        <f t="shared" ref="D54:F54" si="13">+SUM(D55:D66)</f>
        <v>650106.41999999993</v>
      </c>
      <c r="E54" s="10">
        <f t="shared" si="13"/>
        <v>3877953.9000000004</v>
      </c>
      <c r="F54" s="10">
        <f t="shared" si="13"/>
        <v>4464046.0999999996</v>
      </c>
    </row>
    <row r="55" spans="1:6" x14ac:dyDescent="0.25">
      <c r="A55" s="12" t="s">
        <v>53</v>
      </c>
      <c r="B55" s="15">
        <v>150000</v>
      </c>
      <c r="C55" s="14">
        <f>jul!E55</f>
        <v>0</v>
      </c>
      <c r="D55" s="15"/>
      <c r="E55" s="15">
        <f t="shared" ref="E55:E66" si="14">+C55+D55</f>
        <v>0</v>
      </c>
      <c r="F55" s="16">
        <f t="shared" ref="F55:F66" si="15">+B55-E55</f>
        <v>150000</v>
      </c>
    </row>
    <row r="56" spans="1:6" x14ac:dyDescent="0.25">
      <c r="A56" s="12" t="s">
        <v>54</v>
      </c>
      <c r="B56" s="15">
        <v>500000</v>
      </c>
      <c r="C56" s="14">
        <f>jul!E56</f>
        <v>146780</v>
      </c>
      <c r="D56" s="15">
        <v>10000</v>
      </c>
      <c r="E56" s="15">
        <f t="shared" si="14"/>
        <v>156780</v>
      </c>
      <c r="F56" s="16">
        <f t="shared" si="15"/>
        <v>343220</v>
      </c>
    </row>
    <row r="57" spans="1:6" x14ac:dyDescent="0.25">
      <c r="A57" s="12" t="s">
        <v>55</v>
      </c>
      <c r="B57" s="15">
        <v>2014000</v>
      </c>
      <c r="C57" s="14">
        <f>jul!E57</f>
        <v>1575065.2200000002</v>
      </c>
      <c r="D57" s="15">
        <v>360384.46</v>
      </c>
      <c r="E57" s="15">
        <f t="shared" si="14"/>
        <v>1935449.6800000002</v>
      </c>
      <c r="F57" s="16">
        <f t="shared" si="15"/>
        <v>78550.319999999832</v>
      </c>
    </row>
    <row r="58" spans="1:6" x14ac:dyDescent="0.25">
      <c r="A58" s="12" t="s">
        <v>56</v>
      </c>
      <c r="B58" s="15">
        <v>300000</v>
      </c>
      <c r="C58" s="14">
        <f>jul!E58</f>
        <v>0</v>
      </c>
      <c r="D58" s="15"/>
      <c r="E58" s="15">
        <f t="shared" si="14"/>
        <v>0</v>
      </c>
      <c r="F58" s="16">
        <f t="shared" si="15"/>
        <v>300000</v>
      </c>
    </row>
    <row r="59" spans="1:6" x14ac:dyDescent="0.25">
      <c r="A59" s="12" t="s">
        <v>57</v>
      </c>
      <c r="B59" s="13">
        <v>150000</v>
      </c>
      <c r="C59" s="14">
        <f>jul!E59</f>
        <v>26018.35</v>
      </c>
      <c r="D59" s="15"/>
      <c r="E59" s="15">
        <f t="shared" si="14"/>
        <v>26018.35</v>
      </c>
      <c r="F59" s="16">
        <f t="shared" si="15"/>
        <v>123981.65</v>
      </c>
    </row>
    <row r="60" spans="1:6" x14ac:dyDescent="0.25">
      <c r="A60" s="12" t="s">
        <v>58</v>
      </c>
      <c r="B60" s="15">
        <v>90000</v>
      </c>
      <c r="C60" s="14">
        <f>jul!E60</f>
        <v>31807.8</v>
      </c>
      <c r="D60" s="15">
        <v>4905.12</v>
      </c>
      <c r="E60" s="15">
        <f t="shared" si="14"/>
        <v>36712.92</v>
      </c>
      <c r="F60" s="16">
        <f t="shared" si="15"/>
        <v>53287.08</v>
      </c>
    </row>
    <row r="61" spans="1:6" x14ac:dyDescent="0.25">
      <c r="A61" s="12" t="s">
        <v>59</v>
      </c>
      <c r="B61" s="13">
        <v>300000</v>
      </c>
      <c r="C61" s="14">
        <f>jul!E61</f>
        <v>0</v>
      </c>
      <c r="D61" s="15"/>
      <c r="E61" s="15">
        <f t="shared" si="14"/>
        <v>0</v>
      </c>
      <c r="F61" s="16">
        <f t="shared" si="15"/>
        <v>300000</v>
      </c>
    </row>
    <row r="62" spans="1:6" x14ac:dyDescent="0.25">
      <c r="A62" s="12" t="s">
        <v>60</v>
      </c>
      <c r="B62" s="13">
        <v>2000000</v>
      </c>
      <c r="C62" s="14">
        <f>jul!E62</f>
        <v>55060</v>
      </c>
      <c r="D62" s="15">
        <v>163355.14000000001</v>
      </c>
      <c r="E62" s="15">
        <f t="shared" si="14"/>
        <v>218415.14</v>
      </c>
      <c r="F62" s="16">
        <f t="shared" si="15"/>
        <v>1781584.8599999999</v>
      </c>
    </row>
    <row r="63" spans="1:6" x14ac:dyDescent="0.25">
      <c r="A63" s="12" t="s">
        <v>61</v>
      </c>
      <c r="B63" s="13">
        <v>1000000</v>
      </c>
      <c r="C63" s="14">
        <f>jul!E63</f>
        <v>798000</v>
      </c>
      <c r="D63" s="15"/>
      <c r="E63" s="15">
        <f t="shared" si="14"/>
        <v>798000</v>
      </c>
      <c r="F63" s="16">
        <f t="shared" si="15"/>
        <v>202000</v>
      </c>
    </row>
    <row r="64" spans="1:6" x14ac:dyDescent="0.25">
      <c r="A64" s="17" t="s">
        <v>62</v>
      </c>
      <c r="B64" s="13">
        <v>486000</v>
      </c>
      <c r="C64" s="14">
        <f>jul!E64</f>
        <v>193000</v>
      </c>
      <c r="D64" s="15">
        <v>29000</v>
      </c>
      <c r="E64" s="15">
        <f t="shared" si="14"/>
        <v>222000</v>
      </c>
      <c r="F64" s="16">
        <f t="shared" si="15"/>
        <v>264000</v>
      </c>
    </row>
    <row r="65" spans="1:6" x14ac:dyDescent="0.25">
      <c r="A65" s="17" t="s">
        <v>82</v>
      </c>
      <c r="B65" s="13">
        <v>352000</v>
      </c>
      <c r="C65" s="14">
        <f>jul!E65</f>
        <v>149886.10999999999</v>
      </c>
      <c r="D65" s="15">
        <v>80081.7</v>
      </c>
      <c r="E65" s="15">
        <f t="shared" si="14"/>
        <v>229967.81</v>
      </c>
      <c r="F65" s="16">
        <f t="shared" si="15"/>
        <v>122032.19</v>
      </c>
    </row>
    <row r="66" spans="1:6" x14ac:dyDescent="0.25">
      <c r="A66" s="17" t="s">
        <v>83</v>
      </c>
      <c r="B66" s="13">
        <v>1000000</v>
      </c>
      <c r="C66" s="14">
        <f>jul!E66</f>
        <v>252230</v>
      </c>
      <c r="D66" s="15">
        <v>2380</v>
      </c>
      <c r="E66" s="15">
        <f t="shared" si="14"/>
        <v>254610</v>
      </c>
      <c r="F66" s="16">
        <f t="shared" si="15"/>
        <v>745390</v>
      </c>
    </row>
    <row r="67" spans="1:6" x14ac:dyDescent="0.25">
      <c r="A67" s="17"/>
      <c r="B67" s="18"/>
      <c r="C67" s="14"/>
      <c r="D67" s="15"/>
      <c r="E67" s="15"/>
      <c r="F67" s="16"/>
    </row>
    <row r="68" spans="1:6" x14ac:dyDescent="0.25">
      <c r="A68" s="9" t="s">
        <v>63</v>
      </c>
      <c r="B68" s="10">
        <f>+B69</f>
        <v>26900265</v>
      </c>
      <c r="C68" s="10">
        <f>jul!E68</f>
        <v>12764171.040000001</v>
      </c>
      <c r="D68" s="10">
        <f t="shared" ref="D68:F68" si="16">+D69</f>
        <v>7124902.3100000005</v>
      </c>
      <c r="E68" s="10">
        <f t="shared" si="16"/>
        <v>19889073.350000001</v>
      </c>
      <c r="F68" s="10">
        <f t="shared" si="16"/>
        <v>7011191.6500000004</v>
      </c>
    </row>
    <row r="69" spans="1:6" x14ac:dyDescent="0.25">
      <c r="A69" s="9" t="s">
        <v>64</v>
      </c>
      <c r="B69" s="10">
        <f>+B70+B78</f>
        <v>26900265</v>
      </c>
      <c r="C69" s="10">
        <f>jul!E69</f>
        <v>12764171.040000001</v>
      </c>
      <c r="D69" s="10">
        <f t="shared" ref="D69:F69" si="17">+D70+D78</f>
        <v>7124902.3100000005</v>
      </c>
      <c r="E69" s="10">
        <f t="shared" si="17"/>
        <v>19889073.350000001</v>
      </c>
      <c r="F69" s="10">
        <f t="shared" si="17"/>
        <v>7011191.6500000004</v>
      </c>
    </row>
    <row r="70" spans="1:6" x14ac:dyDescent="0.25">
      <c r="A70" s="9" t="s">
        <v>65</v>
      </c>
      <c r="B70" s="10">
        <f>+SUM(B71:B77)</f>
        <v>2900000</v>
      </c>
      <c r="C70" s="10">
        <f>jul!E70</f>
        <v>754776.81</v>
      </c>
      <c r="D70" s="10">
        <f t="shared" ref="D70:F70" si="18">+SUM(D71:D77)</f>
        <v>78379.360000000001</v>
      </c>
      <c r="E70" s="10">
        <f t="shared" si="18"/>
        <v>833156.16999999993</v>
      </c>
      <c r="F70" s="10">
        <f t="shared" si="18"/>
        <v>2066843.83</v>
      </c>
    </row>
    <row r="71" spans="1:6" x14ac:dyDescent="0.25">
      <c r="A71" s="12" t="s">
        <v>66</v>
      </c>
      <c r="B71" s="13">
        <v>1000000</v>
      </c>
      <c r="C71" s="14">
        <f>jul!E71</f>
        <v>350471.81</v>
      </c>
      <c r="D71" s="15">
        <v>78379.360000000001</v>
      </c>
      <c r="E71" s="15">
        <f t="shared" ref="E71:E77" si="19">+C71+D71</f>
        <v>428851.17</v>
      </c>
      <c r="F71" s="16">
        <f t="shared" ref="F71:F77" si="20">+B71-E71</f>
        <v>571148.83000000007</v>
      </c>
    </row>
    <row r="72" spans="1:6" x14ac:dyDescent="0.25">
      <c r="A72" s="12" t="s">
        <v>67</v>
      </c>
      <c r="B72" s="13">
        <v>500000</v>
      </c>
      <c r="C72" s="14">
        <f>jul!E72</f>
        <v>14640</v>
      </c>
      <c r="D72" s="15"/>
      <c r="E72" s="15">
        <f t="shared" si="19"/>
        <v>14640</v>
      </c>
      <c r="F72" s="16">
        <f t="shared" si="20"/>
        <v>485360</v>
      </c>
    </row>
    <row r="73" spans="1:6" x14ac:dyDescent="0.25">
      <c r="A73" s="12" t="s">
        <v>68</v>
      </c>
      <c r="B73" s="13">
        <v>1000000</v>
      </c>
      <c r="C73" s="14">
        <f>jul!E73</f>
        <v>319545</v>
      </c>
      <c r="D73" s="15"/>
      <c r="E73" s="15">
        <f t="shared" si="19"/>
        <v>319545</v>
      </c>
      <c r="F73" s="16">
        <f t="shared" si="20"/>
        <v>680455</v>
      </c>
    </row>
    <row r="74" spans="1:6" x14ac:dyDescent="0.25">
      <c r="A74" s="12" t="s">
        <v>69</v>
      </c>
      <c r="B74" s="13">
        <v>350000</v>
      </c>
      <c r="C74" s="14">
        <f>jul!E74</f>
        <v>70120</v>
      </c>
      <c r="D74" s="15"/>
      <c r="E74" s="15">
        <f t="shared" si="19"/>
        <v>70120</v>
      </c>
      <c r="F74" s="16">
        <f t="shared" si="20"/>
        <v>279880</v>
      </c>
    </row>
    <row r="75" spans="1:6" x14ac:dyDescent="0.25">
      <c r="A75" s="17" t="s">
        <v>70</v>
      </c>
      <c r="B75" s="13">
        <v>50000</v>
      </c>
      <c r="C75" s="14">
        <f>jul!E75</f>
        <v>0</v>
      </c>
      <c r="D75" s="15"/>
      <c r="E75" s="15">
        <f t="shared" si="19"/>
        <v>0</v>
      </c>
      <c r="F75" s="16">
        <f t="shared" si="20"/>
        <v>50000</v>
      </c>
    </row>
    <row r="76" spans="1:6" x14ac:dyDescent="0.25">
      <c r="A76" s="17" t="s">
        <v>71</v>
      </c>
      <c r="B76" s="15">
        <v>0</v>
      </c>
      <c r="C76" s="14">
        <f>jul!E76</f>
        <v>0</v>
      </c>
      <c r="D76" s="15"/>
      <c r="E76" s="15">
        <f t="shared" si="19"/>
        <v>0</v>
      </c>
      <c r="F76" s="16">
        <f t="shared" si="20"/>
        <v>0</v>
      </c>
    </row>
    <row r="77" spans="1:6" x14ac:dyDescent="0.25">
      <c r="A77" s="17" t="s">
        <v>72</v>
      </c>
      <c r="B77" s="15">
        <v>0</v>
      </c>
      <c r="C77" s="14">
        <f>jul!E77</f>
        <v>0</v>
      </c>
      <c r="D77" s="15"/>
      <c r="E77" s="15">
        <f t="shared" si="19"/>
        <v>0</v>
      </c>
      <c r="F77" s="16">
        <f t="shared" si="20"/>
        <v>0</v>
      </c>
    </row>
    <row r="78" spans="1:6" x14ac:dyDescent="0.25">
      <c r="A78" s="9" t="s">
        <v>73</v>
      </c>
      <c r="B78" s="10">
        <f>+SUM(B79:B94)</f>
        <v>24000265</v>
      </c>
      <c r="C78" s="10">
        <f>jul!E78</f>
        <v>12009394.23</v>
      </c>
      <c r="D78" s="10">
        <f t="shared" ref="D78:F78" si="21">+SUM(D79:D94)</f>
        <v>7046522.9500000002</v>
      </c>
      <c r="E78" s="10">
        <f t="shared" si="21"/>
        <v>19055917.18</v>
      </c>
      <c r="F78" s="10">
        <f t="shared" si="21"/>
        <v>4944347.82</v>
      </c>
    </row>
    <row r="79" spans="1:6" x14ac:dyDescent="0.25">
      <c r="A79" s="17" t="s">
        <v>74</v>
      </c>
      <c r="B79" s="31">
        <v>272000</v>
      </c>
      <c r="C79" s="14">
        <f>jul!E79</f>
        <v>99610</v>
      </c>
      <c r="D79" s="15">
        <v>25000</v>
      </c>
      <c r="E79" s="15">
        <f t="shared" ref="E79:E94" si="22">+C79+D79</f>
        <v>124610</v>
      </c>
      <c r="F79" s="16">
        <f t="shared" ref="F79:F94" si="23">+B79-E79</f>
        <v>147390</v>
      </c>
    </row>
    <row r="80" spans="1:6" x14ac:dyDescent="0.25">
      <c r="A80" s="17" t="s">
        <v>84</v>
      </c>
      <c r="B80" s="31">
        <v>400000</v>
      </c>
      <c r="C80" s="14">
        <f>jul!E80</f>
        <v>148005.77000000002</v>
      </c>
      <c r="D80" s="15">
        <v>326010.7</v>
      </c>
      <c r="E80" s="15">
        <f t="shared" si="22"/>
        <v>474016.47000000003</v>
      </c>
      <c r="F80" s="16">
        <f t="shared" si="23"/>
        <v>-74016.47000000003</v>
      </c>
    </row>
    <row r="81" spans="1:6" x14ac:dyDescent="0.25">
      <c r="A81" s="17" t="s">
        <v>85</v>
      </c>
      <c r="B81" s="31">
        <v>113000</v>
      </c>
      <c r="C81" s="14">
        <f>jul!E81</f>
        <v>17990</v>
      </c>
      <c r="D81" s="15"/>
      <c r="E81" s="15">
        <f t="shared" si="22"/>
        <v>17990</v>
      </c>
      <c r="F81" s="16">
        <f t="shared" si="23"/>
        <v>95010</v>
      </c>
    </row>
    <row r="82" spans="1:6" x14ac:dyDescent="0.25">
      <c r="A82" s="17" t="s">
        <v>86</v>
      </c>
      <c r="B82" s="31">
        <v>300000</v>
      </c>
      <c r="C82" s="14">
        <f>jul!E82</f>
        <v>51948.47</v>
      </c>
      <c r="D82" s="15">
        <v>4400</v>
      </c>
      <c r="E82" s="15">
        <f t="shared" si="22"/>
        <v>56348.47</v>
      </c>
      <c r="F82" s="16">
        <f t="shared" si="23"/>
        <v>243651.53</v>
      </c>
    </row>
    <row r="83" spans="1:6" x14ac:dyDescent="0.25">
      <c r="A83" s="17" t="s">
        <v>87</v>
      </c>
      <c r="B83" s="31">
        <v>1620000</v>
      </c>
      <c r="C83" s="14">
        <f>jul!E83</f>
        <v>756000</v>
      </c>
      <c r="D83" s="15">
        <v>117000</v>
      </c>
      <c r="E83" s="15">
        <f t="shared" si="22"/>
        <v>873000</v>
      </c>
      <c r="F83" s="16">
        <f t="shared" si="23"/>
        <v>747000</v>
      </c>
    </row>
    <row r="84" spans="1:6" x14ac:dyDescent="0.25">
      <c r="A84" s="17" t="s">
        <v>88</v>
      </c>
      <c r="B84" s="31">
        <v>800000</v>
      </c>
      <c r="C84" s="14">
        <f>jul!E84</f>
        <v>554143.24</v>
      </c>
      <c r="D84" s="15"/>
      <c r="E84" s="15">
        <f t="shared" si="22"/>
        <v>554143.24</v>
      </c>
      <c r="F84" s="16">
        <f t="shared" si="23"/>
        <v>245856.76</v>
      </c>
    </row>
    <row r="85" spans="1:6" x14ac:dyDescent="0.25">
      <c r="A85" s="17" t="s">
        <v>89</v>
      </c>
      <c r="B85" s="31">
        <v>200000</v>
      </c>
      <c r="C85" s="14">
        <f>jul!E85</f>
        <v>0</v>
      </c>
      <c r="D85" s="15"/>
      <c r="E85" s="15">
        <f t="shared" si="22"/>
        <v>0</v>
      </c>
      <c r="F85" s="16">
        <f t="shared" si="23"/>
        <v>200000</v>
      </c>
    </row>
    <row r="86" spans="1:6" x14ac:dyDescent="0.25">
      <c r="A86" s="17" t="s">
        <v>90</v>
      </c>
      <c r="B86" s="31">
        <v>200000</v>
      </c>
      <c r="C86" s="14">
        <f>jul!E86</f>
        <v>49646</v>
      </c>
      <c r="D86" s="15"/>
      <c r="E86" s="15">
        <f t="shared" si="22"/>
        <v>49646</v>
      </c>
      <c r="F86" s="16">
        <f t="shared" si="23"/>
        <v>150354</v>
      </c>
    </row>
    <row r="87" spans="1:6" x14ac:dyDescent="0.25">
      <c r="A87" s="17" t="s">
        <v>91</v>
      </c>
      <c r="B87" s="31">
        <v>1000000</v>
      </c>
      <c r="C87" s="14">
        <f>jul!E87</f>
        <v>12751</v>
      </c>
      <c r="D87" s="15">
        <v>17050</v>
      </c>
      <c r="E87" s="15">
        <f t="shared" si="22"/>
        <v>29801</v>
      </c>
      <c r="F87" s="16">
        <f t="shared" si="23"/>
        <v>970199</v>
      </c>
    </row>
    <row r="88" spans="1:6" x14ac:dyDescent="0.25">
      <c r="A88" s="17" t="s">
        <v>92</v>
      </c>
      <c r="B88" s="31">
        <v>300000</v>
      </c>
      <c r="C88" s="14">
        <f>jul!E88</f>
        <v>19000</v>
      </c>
      <c r="D88" s="15">
        <v>76751</v>
      </c>
      <c r="E88" s="15">
        <f t="shared" si="22"/>
        <v>95751</v>
      </c>
      <c r="F88" s="16">
        <f t="shared" si="23"/>
        <v>204249</v>
      </c>
    </row>
    <row r="89" spans="1:6" x14ac:dyDescent="0.25">
      <c r="A89" s="17" t="s">
        <v>93</v>
      </c>
      <c r="B89" s="31">
        <v>1000000</v>
      </c>
      <c r="C89" s="14">
        <f>jul!E89</f>
        <v>4400</v>
      </c>
      <c r="D89" s="15"/>
      <c r="E89" s="15">
        <f t="shared" si="22"/>
        <v>4400</v>
      </c>
      <c r="F89" s="16">
        <f t="shared" si="23"/>
        <v>995600</v>
      </c>
    </row>
    <row r="90" spans="1:6" x14ac:dyDescent="0.25">
      <c r="A90" s="17" t="s">
        <v>94</v>
      </c>
      <c r="B90" s="31">
        <v>200000</v>
      </c>
      <c r="C90" s="14">
        <f>jul!E90</f>
        <v>16972</v>
      </c>
      <c r="D90" s="15"/>
      <c r="E90" s="15">
        <f t="shared" si="22"/>
        <v>16972</v>
      </c>
      <c r="F90" s="16">
        <f t="shared" si="23"/>
        <v>183028</v>
      </c>
    </row>
    <row r="91" spans="1:6" x14ac:dyDescent="0.25">
      <c r="A91" s="17" t="s">
        <v>95</v>
      </c>
      <c r="B91" s="31">
        <v>1000000</v>
      </c>
      <c r="C91" s="14">
        <f>jul!E91</f>
        <v>1389201.0999999999</v>
      </c>
      <c r="D91" s="15">
        <v>138814.69</v>
      </c>
      <c r="E91" s="15">
        <f t="shared" si="22"/>
        <v>1528015.7899999998</v>
      </c>
      <c r="F91" s="16">
        <f t="shared" si="23"/>
        <v>-528015.7899999998</v>
      </c>
    </row>
    <row r="92" spans="1:6" x14ac:dyDescent="0.25">
      <c r="A92" s="17" t="s">
        <v>96</v>
      </c>
      <c r="B92" s="31">
        <v>1000000</v>
      </c>
      <c r="C92" s="14">
        <f>jul!E92</f>
        <v>416588.93</v>
      </c>
      <c r="D92" s="15">
        <v>101846.77</v>
      </c>
      <c r="E92" s="15">
        <f t="shared" si="22"/>
        <v>518435.7</v>
      </c>
      <c r="F92" s="16">
        <f t="shared" si="23"/>
        <v>481564.3</v>
      </c>
    </row>
    <row r="93" spans="1:6" x14ac:dyDescent="0.25">
      <c r="A93" s="17" t="s">
        <v>97</v>
      </c>
      <c r="B93" s="31">
        <v>7268703</v>
      </c>
      <c r="C93" s="14">
        <f>jul!E93</f>
        <v>7268702.2000000002</v>
      </c>
      <c r="D93" s="15">
        <v>2875919.62</v>
      </c>
      <c r="E93" s="15">
        <f t="shared" si="22"/>
        <v>10144621.82</v>
      </c>
      <c r="F93" s="16">
        <f t="shared" si="23"/>
        <v>-2875918.8200000003</v>
      </c>
    </row>
    <row r="94" spans="1:6" x14ac:dyDescent="0.25">
      <c r="A94" s="17" t="s">
        <v>98</v>
      </c>
      <c r="B94" s="31">
        <v>8326562</v>
      </c>
      <c r="C94" s="14">
        <f>jul!E94</f>
        <v>1204435.52</v>
      </c>
      <c r="D94" s="15">
        <v>3363730.17</v>
      </c>
      <c r="E94" s="15">
        <f t="shared" si="22"/>
        <v>4568165.6899999995</v>
      </c>
      <c r="F94" s="16">
        <f t="shared" si="23"/>
        <v>3758396.3100000005</v>
      </c>
    </row>
    <row r="95" spans="1:6" x14ac:dyDescent="0.25">
      <c r="A95" s="12"/>
      <c r="B95" s="15"/>
      <c r="C95" s="14"/>
      <c r="D95" s="15"/>
      <c r="E95" s="15"/>
      <c r="F95" s="16"/>
    </row>
    <row r="96" spans="1:6" x14ac:dyDescent="0.25">
      <c r="A96" s="9" t="s">
        <v>75</v>
      </c>
      <c r="B96" s="10">
        <f>+B8+B69</f>
        <v>218866264.99998829</v>
      </c>
      <c r="C96" s="10">
        <f>jul!E96</f>
        <v>135117235.69</v>
      </c>
      <c r="D96" s="10">
        <f t="shared" ref="D96:F96" si="24">+D8+D69</f>
        <v>25886611.010000005</v>
      </c>
      <c r="E96" s="10">
        <f t="shared" si="24"/>
        <v>161003846.69999999</v>
      </c>
      <c r="F96" s="10">
        <f t="shared" si="24"/>
        <v>57862418.299988315</v>
      </c>
    </row>
    <row r="97" spans="1:6" x14ac:dyDescent="0.25">
      <c r="A97" s="9"/>
      <c r="B97" s="15"/>
      <c r="C97" s="15"/>
      <c r="D97" s="15"/>
      <c r="E97" s="15"/>
      <c r="F97" s="15"/>
    </row>
    <row r="98" spans="1:6" x14ac:dyDescent="0.25">
      <c r="A98" s="9" t="s">
        <v>76</v>
      </c>
      <c r="B98" s="10">
        <f>+B99</f>
        <v>6700000</v>
      </c>
      <c r="C98" s="10">
        <f>jul!E98</f>
        <v>8305163.9000000004</v>
      </c>
      <c r="D98" s="10">
        <f t="shared" ref="D98:F98" si="25">+D99</f>
        <v>0</v>
      </c>
      <c r="E98" s="10">
        <f t="shared" si="25"/>
        <v>8305163.9000000004</v>
      </c>
      <c r="F98" s="10">
        <f t="shared" si="25"/>
        <v>-1605163.9000000004</v>
      </c>
    </row>
    <row r="99" spans="1:6" ht="15.6" thickBot="1" x14ac:dyDescent="0.3">
      <c r="A99" s="22" t="s">
        <v>77</v>
      </c>
      <c r="B99" s="23">
        <v>6700000</v>
      </c>
      <c r="C99" s="24">
        <f>jul!E99</f>
        <v>8305163.9000000004</v>
      </c>
      <c r="D99" s="23"/>
      <c r="E99" s="15">
        <f t="shared" ref="E99" si="26">+C99+D99</f>
        <v>8305163.9000000004</v>
      </c>
      <c r="F99" s="16">
        <f t="shared" ref="F99" si="27">+B99-E99</f>
        <v>-1605163.9000000004</v>
      </c>
    </row>
    <row r="100" spans="1:6" s="27" customFormat="1" ht="15.6" thickBot="1" x14ac:dyDescent="0.3">
      <c r="A100" s="25" t="s">
        <v>78</v>
      </c>
      <c r="B100" s="26">
        <f>+B96+B98</f>
        <v>225566264.99998829</v>
      </c>
      <c r="C100" s="26">
        <f>jul!E100</f>
        <v>143422399.59</v>
      </c>
      <c r="D100" s="26">
        <f t="shared" ref="D100:F100" si="28">+D96+D98</f>
        <v>25886611.010000005</v>
      </c>
      <c r="E100" s="26">
        <f t="shared" si="28"/>
        <v>169309010.59999999</v>
      </c>
      <c r="F100" s="26">
        <f t="shared" si="28"/>
        <v>56257254.399988316</v>
      </c>
    </row>
    <row r="101" spans="1:6" x14ac:dyDescent="0.25">
      <c r="A101" s="2"/>
      <c r="B101" s="2"/>
      <c r="C101" s="2"/>
      <c r="D101" s="2"/>
      <c r="E101" s="2"/>
      <c r="F101" s="2"/>
    </row>
    <row r="102" spans="1:6" x14ac:dyDescent="0.25">
      <c r="A102" s="28"/>
      <c r="B102" s="2"/>
      <c r="C102" s="29"/>
      <c r="D102" s="29"/>
      <c r="E102" s="29"/>
      <c r="F102" s="2"/>
    </row>
    <row r="103" spans="1:6" x14ac:dyDescent="0.25">
      <c r="A103" s="28"/>
      <c r="B103" s="2"/>
      <c r="C103" s="2"/>
      <c r="D103" s="30"/>
      <c r="E103" s="29"/>
      <c r="F103" s="2"/>
    </row>
    <row r="104" spans="1:6" x14ac:dyDescent="0.25">
      <c r="A104" s="28"/>
      <c r="B104" s="2"/>
      <c r="C104" s="2"/>
      <c r="D104" s="2"/>
      <c r="E104" s="29"/>
      <c r="F104" s="2"/>
    </row>
    <row r="105" spans="1:6" x14ac:dyDescent="0.25">
      <c r="A105" s="28"/>
      <c r="B105" s="2"/>
      <c r="C105" s="2"/>
      <c r="D105" s="29"/>
      <c r="E105" s="2"/>
      <c r="F105" s="2"/>
    </row>
    <row r="106" spans="1:6" x14ac:dyDescent="0.25">
      <c r="A106" s="2"/>
      <c r="B106" s="2"/>
      <c r="C106" s="2"/>
      <c r="D106" s="2"/>
      <c r="E106" s="2"/>
      <c r="F106" s="2"/>
    </row>
    <row r="107" spans="1:6" x14ac:dyDescent="0.25">
      <c r="A107" s="2"/>
      <c r="B107" s="2"/>
      <c r="C107" s="2"/>
      <c r="D107" s="2"/>
      <c r="E107" s="2"/>
      <c r="F107" s="2"/>
    </row>
    <row r="108" spans="1:6" x14ac:dyDescent="0.25">
      <c r="A108" s="2"/>
      <c r="B108" s="2"/>
      <c r="C108" s="2"/>
      <c r="D108" s="2"/>
      <c r="E108" s="2"/>
      <c r="F108" s="2"/>
    </row>
    <row r="109" spans="1:6" x14ac:dyDescent="0.25">
      <c r="A109" s="2"/>
      <c r="B109" s="2"/>
      <c r="C109" s="2"/>
      <c r="D109" s="2"/>
      <c r="E109" s="2"/>
      <c r="F109" s="2"/>
    </row>
    <row r="110" spans="1:6" x14ac:dyDescent="0.25">
      <c r="A110" s="2"/>
      <c r="B110" s="2"/>
      <c r="C110" s="2"/>
      <c r="D110" s="2"/>
      <c r="E110" s="2"/>
      <c r="F110" s="2"/>
    </row>
    <row r="111" spans="1:6" x14ac:dyDescent="0.25">
      <c r="A111" s="2"/>
      <c r="B111" s="2"/>
      <c r="C111" s="2"/>
      <c r="D111" s="2"/>
      <c r="E111" s="2"/>
      <c r="F111" s="2"/>
    </row>
    <row r="112" spans="1:6" x14ac:dyDescent="0.25">
      <c r="A112" s="2"/>
      <c r="B112" s="2"/>
      <c r="C112" s="2"/>
      <c r="D112" s="2"/>
      <c r="E112" s="2"/>
      <c r="F112" s="2"/>
    </row>
    <row r="113" spans="1:6" x14ac:dyDescent="0.25">
      <c r="A113" s="2"/>
      <c r="B113" s="2"/>
      <c r="C113" s="2"/>
      <c r="D113" s="2"/>
      <c r="E113" s="2"/>
      <c r="F113" s="2"/>
    </row>
    <row r="114" spans="1:6" x14ac:dyDescent="0.25">
      <c r="A114" s="2"/>
      <c r="B114" s="2"/>
      <c r="C114" s="2"/>
      <c r="D114" s="2"/>
      <c r="E114" s="2"/>
      <c r="F114" s="2"/>
    </row>
    <row r="115" spans="1:6" x14ac:dyDescent="0.25">
      <c r="A115" s="2"/>
      <c r="B115" s="2"/>
      <c r="C115" s="2"/>
      <c r="D115" s="2"/>
      <c r="E115" s="2"/>
      <c r="F115" s="2"/>
    </row>
    <row r="116" spans="1:6" x14ac:dyDescent="0.25">
      <c r="A116" s="2"/>
      <c r="B116" s="2"/>
      <c r="C116" s="2"/>
      <c r="D116" s="2"/>
      <c r="E116" s="2"/>
      <c r="F116" s="2"/>
    </row>
    <row r="117" spans="1:6" x14ac:dyDescent="0.25">
      <c r="A117" s="2"/>
      <c r="B117" s="2"/>
      <c r="C117" s="2"/>
      <c r="D117" s="2"/>
      <c r="E117" s="2"/>
      <c r="F117" s="2"/>
    </row>
    <row r="118" spans="1:6" x14ac:dyDescent="0.25">
      <c r="A118" s="2"/>
      <c r="B118" s="2"/>
      <c r="C118" s="2"/>
      <c r="D118" s="2"/>
      <c r="E118" s="2"/>
      <c r="F118" s="2"/>
    </row>
    <row r="119" spans="1:6" x14ac:dyDescent="0.25">
      <c r="A119" s="2"/>
      <c r="B119" s="2"/>
      <c r="C119" s="2"/>
      <c r="D119" s="2"/>
      <c r="E119" s="2"/>
      <c r="F119" s="2"/>
    </row>
    <row r="120" spans="1:6" x14ac:dyDescent="0.25">
      <c r="A120" s="2"/>
      <c r="B120" s="2"/>
      <c r="C120" s="2"/>
      <c r="D120" s="2"/>
      <c r="E120" s="2"/>
      <c r="F120" s="2"/>
    </row>
  </sheetData>
  <mergeCells count="2">
    <mergeCell ref="A4:F4"/>
    <mergeCell ref="A5:F5"/>
  </mergeCells>
  <printOptions horizontalCentered="1"/>
  <pageMargins left="0" right="0" top="0.98425196850393704" bottom="1.1811023622047245" header="0" footer="0"/>
  <pageSetup paperSize="5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046051-319D-4CF7-A3D9-A225FF9C4256}">
  <sheetPr syncVertical="1" syncRef="A86" transitionEvaluation="1"/>
  <dimension ref="A1:F120"/>
  <sheetViews>
    <sheetView topLeftCell="A86" zoomScale="120" zoomScaleNormal="120" workbookViewId="0">
      <selection activeCell="C110" sqref="C110"/>
    </sheetView>
  </sheetViews>
  <sheetFormatPr baseColWidth="10" defaultColWidth="12.6640625" defaultRowHeight="15" x14ac:dyDescent="0.25"/>
  <cols>
    <col min="1" max="1" width="25.4140625" customWidth="1"/>
    <col min="2" max="2" width="11.33203125" customWidth="1"/>
    <col min="3" max="3" width="10.4140625" customWidth="1"/>
    <col min="4" max="4" width="9.75" customWidth="1"/>
    <col min="5" max="5" width="11.33203125" customWidth="1"/>
    <col min="6" max="6" width="10.25" customWidth="1"/>
  </cols>
  <sheetData>
    <row r="1" spans="1:6" x14ac:dyDescent="0.25">
      <c r="A1" s="1" t="s">
        <v>0</v>
      </c>
      <c r="B1" s="2"/>
      <c r="C1" s="2"/>
      <c r="D1" s="2"/>
      <c r="E1" s="2"/>
      <c r="F1" s="2"/>
    </row>
    <row r="2" spans="1:6" x14ac:dyDescent="0.25">
      <c r="A2" s="1" t="s">
        <v>1</v>
      </c>
      <c r="B2" s="2"/>
      <c r="C2" s="2"/>
      <c r="D2" s="2"/>
      <c r="E2" s="2"/>
      <c r="F2" s="2"/>
    </row>
    <row r="3" spans="1:6" x14ac:dyDescent="0.25">
      <c r="A3" s="2"/>
      <c r="B3" s="2"/>
      <c r="C3" s="2"/>
      <c r="D3" s="2"/>
      <c r="E3" s="2"/>
      <c r="F3" s="2"/>
    </row>
    <row r="4" spans="1:6" x14ac:dyDescent="0.25">
      <c r="A4" s="34" t="s">
        <v>2</v>
      </c>
      <c r="B4" s="34"/>
      <c r="C4" s="34"/>
      <c r="D4" s="34"/>
      <c r="E4" s="34"/>
      <c r="F4" s="34"/>
    </row>
    <row r="5" spans="1:6" x14ac:dyDescent="0.25">
      <c r="A5" s="34" t="s">
        <v>106</v>
      </c>
      <c r="B5" s="34"/>
      <c r="C5" s="34"/>
      <c r="D5" s="34"/>
      <c r="E5" s="34"/>
      <c r="F5" s="34"/>
    </row>
    <row r="6" spans="1:6" ht="15.6" thickBot="1" x14ac:dyDescent="0.3">
      <c r="A6" s="2"/>
      <c r="B6" s="2"/>
      <c r="C6" s="2"/>
      <c r="D6" s="2"/>
      <c r="E6" s="2"/>
      <c r="F6" s="2"/>
    </row>
    <row r="7" spans="1:6" ht="31.5" customHeight="1" thickBot="1" x14ac:dyDescent="0.3">
      <c r="A7" s="3" t="s">
        <v>3</v>
      </c>
      <c r="B7" s="4" t="s">
        <v>80</v>
      </c>
      <c r="C7" s="5" t="s">
        <v>4</v>
      </c>
      <c r="D7" s="5" t="s">
        <v>5</v>
      </c>
      <c r="E7" s="5" t="s">
        <v>6</v>
      </c>
      <c r="F7" s="6" t="s">
        <v>7</v>
      </c>
    </row>
    <row r="8" spans="1:6" x14ac:dyDescent="0.25">
      <c r="A8" s="7" t="s">
        <v>8</v>
      </c>
      <c r="B8" s="8">
        <f>+B9+B19+B43+B52+B54</f>
        <v>191965999.99998829</v>
      </c>
      <c r="C8" s="8">
        <f>ago!E8</f>
        <v>141114773.34999999</v>
      </c>
      <c r="D8" s="8">
        <f t="shared" ref="D8:F8" si="0">+D9+D19+D43+D52+D54</f>
        <v>19416627.669999994</v>
      </c>
      <c r="E8" s="8">
        <f t="shared" si="0"/>
        <v>160531401.01999998</v>
      </c>
      <c r="F8" s="8">
        <f t="shared" si="0"/>
        <v>31434598.979988314</v>
      </c>
    </row>
    <row r="9" spans="1:6" s="11" customFormat="1" x14ac:dyDescent="0.25">
      <c r="A9" s="9" t="s">
        <v>9</v>
      </c>
      <c r="B9" s="10">
        <f>+SUM(B10:B18)</f>
        <v>161572999.99998829</v>
      </c>
      <c r="C9" s="10">
        <f>ago!E9</f>
        <v>123787859.24000001</v>
      </c>
      <c r="D9" s="10">
        <f t="shared" ref="D9:F9" si="1">+SUM(D10:D18)</f>
        <v>15561120.17</v>
      </c>
      <c r="E9" s="10">
        <f t="shared" si="1"/>
        <v>139348979.41</v>
      </c>
      <c r="F9" s="10">
        <f t="shared" si="1"/>
        <v>22224020.589988314</v>
      </c>
    </row>
    <row r="10" spans="1:6" x14ac:dyDescent="0.25">
      <c r="A10" s="12" t="s">
        <v>10</v>
      </c>
      <c r="B10" s="31">
        <v>3193924.4999999995</v>
      </c>
      <c r="C10" s="14">
        <f>ago!E10</f>
        <v>2250155.87</v>
      </c>
      <c r="D10" s="33">
        <v>258687.82</v>
      </c>
      <c r="E10" s="15">
        <f>+C10+D10</f>
        <v>2508843.69</v>
      </c>
      <c r="F10" s="16">
        <f>+B10-E10</f>
        <v>685080.80999999959</v>
      </c>
    </row>
    <row r="11" spans="1:6" x14ac:dyDescent="0.25">
      <c r="A11" s="12" t="s">
        <v>11</v>
      </c>
      <c r="B11" s="31">
        <v>20521439.249999996</v>
      </c>
      <c r="C11" s="14">
        <f>ago!E11</f>
        <v>19601628.509999998</v>
      </c>
      <c r="D11" s="33">
        <v>2232796.29</v>
      </c>
      <c r="E11" s="15">
        <f t="shared" ref="E11:E18" si="2">+C11+D11</f>
        <v>21834424.799999997</v>
      </c>
      <c r="F11" s="16">
        <f t="shared" ref="F11:F18" si="3">+B11-E11</f>
        <v>-1312985.5500000007</v>
      </c>
    </row>
    <row r="12" spans="1:6" x14ac:dyDescent="0.25">
      <c r="A12" s="12" t="s">
        <v>12</v>
      </c>
      <c r="B12" s="31">
        <v>3604632.7199999997</v>
      </c>
      <c r="C12" s="14">
        <f>ago!E12</f>
        <v>3263266.9200000004</v>
      </c>
      <c r="D12" s="33">
        <v>389043.41</v>
      </c>
      <c r="E12" s="15">
        <f t="shared" si="2"/>
        <v>3652310.3300000005</v>
      </c>
      <c r="F12" s="16">
        <f t="shared" si="3"/>
        <v>-47677.610000000801</v>
      </c>
    </row>
    <row r="13" spans="1:6" x14ac:dyDescent="0.25">
      <c r="A13" s="12" t="s">
        <v>13</v>
      </c>
      <c r="B13" s="31">
        <v>85858656.079584002</v>
      </c>
      <c r="C13" s="14">
        <f>ago!E13</f>
        <v>72618146.620000005</v>
      </c>
      <c r="D13" s="33">
        <v>9093261.4700000007</v>
      </c>
      <c r="E13" s="15">
        <f t="shared" si="2"/>
        <v>81711408.090000004</v>
      </c>
      <c r="F13" s="16">
        <f t="shared" si="3"/>
        <v>4147247.9895839989</v>
      </c>
    </row>
    <row r="14" spans="1:6" x14ac:dyDescent="0.25">
      <c r="A14" s="12" t="s">
        <v>14</v>
      </c>
      <c r="B14" s="31">
        <v>25350158.710404318</v>
      </c>
      <c r="C14" s="14">
        <f>ago!E14</f>
        <v>19853449.32</v>
      </c>
      <c r="D14" s="33">
        <v>2733184.02</v>
      </c>
      <c r="E14" s="15">
        <f t="shared" si="2"/>
        <v>22586633.34</v>
      </c>
      <c r="F14" s="16">
        <f t="shared" si="3"/>
        <v>2763525.370404318</v>
      </c>
    </row>
    <row r="15" spans="1:6" x14ac:dyDescent="0.25">
      <c r="A15" s="12" t="s">
        <v>15</v>
      </c>
      <c r="B15" s="31">
        <v>3289000</v>
      </c>
      <c r="C15" s="14">
        <f>ago!E15</f>
        <v>2752114.26</v>
      </c>
      <c r="D15" s="33">
        <v>367718.84</v>
      </c>
      <c r="E15" s="15">
        <f t="shared" si="2"/>
        <v>3119833.0999999996</v>
      </c>
      <c r="F15" s="16">
        <f t="shared" si="3"/>
        <v>169166.90000000037</v>
      </c>
    </row>
    <row r="16" spans="1:6" x14ac:dyDescent="0.25">
      <c r="A16" s="12" t="s">
        <v>16</v>
      </c>
      <c r="B16" s="31">
        <v>1442699.7</v>
      </c>
      <c r="C16" s="14">
        <f>ago!E16</f>
        <v>1261683.74</v>
      </c>
      <c r="D16" s="33">
        <v>153143.32</v>
      </c>
      <c r="E16" s="15">
        <f t="shared" si="2"/>
        <v>1414827.06</v>
      </c>
      <c r="F16" s="16">
        <f t="shared" si="3"/>
        <v>27872.639999999898</v>
      </c>
    </row>
    <row r="17" spans="1:6" x14ac:dyDescent="0.25">
      <c r="A17" s="12" t="s">
        <v>17</v>
      </c>
      <c r="B17" s="31">
        <f>14326051+438.04</f>
        <v>14326489.039999999</v>
      </c>
      <c r="C17" s="14">
        <f>ago!E17</f>
        <v>0</v>
      </c>
      <c r="D17" s="33"/>
      <c r="E17" s="15">
        <f t="shared" si="2"/>
        <v>0</v>
      </c>
      <c r="F17" s="16">
        <f t="shared" si="3"/>
        <v>14326489.039999999</v>
      </c>
    </row>
    <row r="18" spans="1:6" x14ac:dyDescent="0.25">
      <c r="A18" s="12" t="s">
        <v>18</v>
      </c>
      <c r="B18" s="31">
        <v>3986000</v>
      </c>
      <c r="C18" s="14">
        <f>ago!E18</f>
        <v>2187414</v>
      </c>
      <c r="D18" s="33">
        <v>333285</v>
      </c>
      <c r="E18" s="15">
        <f t="shared" si="2"/>
        <v>2520699</v>
      </c>
      <c r="F18" s="16">
        <f t="shared" si="3"/>
        <v>1465301</v>
      </c>
    </row>
    <row r="19" spans="1:6" x14ac:dyDescent="0.25">
      <c r="A19" s="9" t="s">
        <v>19</v>
      </c>
      <c r="B19" s="10">
        <f>+SUM(B20:B42)</f>
        <v>16601000</v>
      </c>
      <c r="C19" s="10">
        <f>ago!E19</f>
        <v>10890785.290000001</v>
      </c>
      <c r="D19" s="10">
        <f t="shared" ref="D19:F19" si="4">+SUM(D20:D42)</f>
        <v>2135057.34</v>
      </c>
      <c r="E19" s="10">
        <f t="shared" si="4"/>
        <v>13025842.630000001</v>
      </c>
      <c r="F19" s="10">
        <f t="shared" si="4"/>
        <v>3575157.3700000006</v>
      </c>
    </row>
    <row r="20" spans="1:6" x14ac:dyDescent="0.25">
      <c r="A20" s="17" t="s">
        <v>20</v>
      </c>
      <c r="B20" s="16">
        <v>186000</v>
      </c>
      <c r="C20" s="14">
        <f>ago!E20</f>
        <v>79862.350000000006</v>
      </c>
      <c r="D20" s="15"/>
      <c r="E20" s="15">
        <f t="shared" ref="E20:E42" si="5">+C20+D20</f>
        <v>79862.350000000006</v>
      </c>
      <c r="F20" s="16">
        <f t="shared" ref="F20:F42" si="6">+B20-E20</f>
        <v>106137.65</v>
      </c>
    </row>
    <row r="21" spans="1:6" x14ac:dyDescent="0.25">
      <c r="A21" s="17" t="s">
        <v>21</v>
      </c>
      <c r="B21" s="16">
        <v>1940000</v>
      </c>
      <c r="C21" s="14">
        <f>ago!E21</f>
        <v>1982561.3599999999</v>
      </c>
      <c r="D21" s="15">
        <v>337474.95</v>
      </c>
      <c r="E21" s="15">
        <f t="shared" si="5"/>
        <v>2320036.31</v>
      </c>
      <c r="F21" s="16">
        <f t="shared" si="6"/>
        <v>-380036.31000000006</v>
      </c>
    </row>
    <row r="22" spans="1:6" x14ac:dyDescent="0.25">
      <c r="A22" s="17" t="s">
        <v>22</v>
      </c>
      <c r="B22" s="16">
        <v>682000</v>
      </c>
      <c r="C22" s="14">
        <f>ago!E22</f>
        <v>536300.41</v>
      </c>
      <c r="D22" s="15">
        <v>182908</v>
      </c>
      <c r="E22" s="15">
        <f t="shared" si="5"/>
        <v>719208.41</v>
      </c>
      <c r="F22" s="16">
        <f t="shared" si="6"/>
        <v>-37208.410000000033</v>
      </c>
    </row>
    <row r="23" spans="1:6" x14ac:dyDescent="0.25">
      <c r="A23" s="17" t="s">
        <v>23</v>
      </c>
      <c r="B23" s="16">
        <v>3166000</v>
      </c>
      <c r="C23" s="14">
        <f>ago!E23</f>
        <v>3347048.1199999996</v>
      </c>
      <c r="D23" s="15">
        <v>488588.29</v>
      </c>
      <c r="E23" s="15">
        <f t="shared" si="5"/>
        <v>3835636.4099999997</v>
      </c>
      <c r="F23" s="16">
        <f t="shared" si="6"/>
        <v>-669636.40999999968</v>
      </c>
    </row>
    <row r="24" spans="1:6" x14ac:dyDescent="0.25">
      <c r="A24" s="17" t="s">
        <v>24</v>
      </c>
      <c r="B24" s="16">
        <v>156000</v>
      </c>
      <c r="C24" s="14">
        <f>ago!E24</f>
        <v>0</v>
      </c>
      <c r="D24" s="15"/>
      <c r="E24" s="15">
        <f t="shared" si="5"/>
        <v>0</v>
      </c>
      <c r="F24" s="16">
        <f t="shared" si="6"/>
        <v>156000</v>
      </c>
    </row>
    <row r="25" spans="1:6" x14ac:dyDescent="0.25">
      <c r="A25" s="17" t="s">
        <v>25</v>
      </c>
      <c r="B25" s="16">
        <v>900000</v>
      </c>
      <c r="C25" s="14">
        <f>ago!E25</f>
        <v>378270.8</v>
      </c>
      <c r="D25" s="15">
        <v>73750</v>
      </c>
      <c r="E25" s="15">
        <f t="shared" si="5"/>
        <v>452020.8</v>
      </c>
      <c r="F25" s="16">
        <f t="shared" si="6"/>
        <v>447979.2</v>
      </c>
    </row>
    <row r="26" spans="1:6" x14ac:dyDescent="0.25">
      <c r="A26" s="17" t="s">
        <v>26</v>
      </c>
      <c r="B26" s="16">
        <v>660000</v>
      </c>
      <c r="C26" s="14">
        <f>ago!E26</f>
        <v>344624</v>
      </c>
      <c r="D26" s="15">
        <v>107030</v>
      </c>
      <c r="E26" s="15">
        <f t="shared" si="5"/>
        <v>451654</v>
      </c>
      <c r="F26" s="16">
        <f t="shared" si="6"/>
        <v>208346</v>
      </c>
    </row>
    <row r="27" spans="1:6" x14ac:dyDescent="0.25">
      <c r="A27" s="17" t="s">
        <v>27</v>
      </c>
      <c r="B27" s="16">
        <v>3000000</v>
      </c>
      <c r="C27" s="14">
        <f>ago!E27</f>
        <v>1676296.93</v>
      </c>
      <c r="D27" s="15">
        <v>414656</v>
      </c>
      <c r="E27" s="15">
        <f t="shared" si="5"/>
        <v>2090952.93</v>
      </c>
      <c r="F27" s="16">
        <f t="shared" si="6"/>
        <v>909047.07000000007</v>
      </c>
    </row>
    <row r="28" spans="1:6" x14ac:dyDescent="0.25">
      <c r="A28" s="17" t="s">
        <v>28</v>
      </c>
      <c r="B28" s="16">
        <v>600000</v>
      </c>
      <c r="C28" s="14">
        <f>ago!E28</f>
        <v>379188.7</v>
      </c>
      <c r="D28" s="15">
        <v>20120</v>
      </c>
      <c r="E28" s="15">
        <f t="shared" si="5"/>
        <v>399308.7</v>
      </c>
      <c r="F28" s="16">
        <f t="shared" si="6"/>
        <v>200691.3</v>
      </c>
    </row>
    <row r="29" spans="1:6" x14ac:dyDescent="0.25">
      <c r="A29" s="17" t="s">
        <v>29</v>
      </c>
      <c r="B29" s="16">
        <v>200000</v>
      </c>
      <c r="C29" s="14">
        <f>ago!E29</f>
        <v>172326.25</v>
      </c>
      <c r="D29" s="15">
        <v>4360</v>
      </c>
      <c r="E29" s="15">
        <f t="shared" si="5"/>
        <v>176686.25</v>
      </c>
      <c r="F29" s="16">
        <f t="shared" si="6"/>
        <v>23313.75</v>
      </c>
    </row>
    <row r="30" spans="1:6" x14ac:dyDescent="0.25">
      <c r="A30" s="17" t="s">
        <v>30</v>
      </c>
      <c r="B30" s="16">
        <v>8000</v>
      </c>
      <c r="C30" s="14">
        <f>ago!E30</f>
        <v>0</v>
      </c>
      <c r="D30" s="15"/>
      <c r="E30" s="15">
        <f t="shared" si="5"/>
        <v>0</v>
      </c>
      <c r="F30" s="16">
        <f t="shared" si="6"/>
        <v>8000</v>
      </c>
    </row>
    <row r="31" spans="1:6" x14ac:dyDescent="0.25">
      <c r="A31" s="17" t="s">
        <v>32</v>
      </c>
      <c r="B31" s="16">
        <v>100000</v>
      </c>
      <c r="C31" s="14">
        <f>ago!E31</f>
        <v>135719.85999999999</v>
      </c>
      <c r="D31" s="15">
        <v>1380</v>
      </c>
      <c r="E31" s="15">
        <f t="shared" si="5"/>
        <v>137099.85999999999</v>
      </c>
      <c r="F31" s="16">
        <f t="shared" si="6"/>
        <v>-37099.859999999986</v>
      </c>
    </row>
    <row r="32" spans="1:6" x14ac:dyDescent="0.25">
      <c r="A32" s="17" t="s">
        <v>33</v>
      </c>
      <c r="B32" s="16">
        <v>10000</v>
      </c>
      <c r="C32" s="14">
        <f>ago!E32</f>
        <v>0</v>
      </c>
      <c r="D32" s="15"/>
      <c r="E32" s="15">
        <f t="shared" si="5"/>
        <v>0</v>
      </c>
      <c r="F32" s="16">
        <f t="shared" si="6"/>
        <v>10000</v>
      </c>
    </row>
    <row r="33" spans="1:6" x14ac:dyDescent="0.25">
      <c r="A33" s="17" t="s">
        <v>34</v>
      </c>
      <c r="B33" s="16">
        <v>100000</v>
      </c>
      <c r="C33" s="14">
        <f>ago!E33</f>
        <v>37879.479999999996</v>
      </c>
      <c r="D33" s="15"/>
      <c r="E33" s="15">
        <f t="shared" si="5"/>
        <v>37879.479999999996</v>
      </c>
      <c r="F33" s="16">
        <f t="shared" si="6"/>
        <v>62120.520000000004</v>
      </c>
    </row>
    <row r="34" spans="1:6" x14ac:dyDescent="0.25">
      <c r="A34" s="17" t="s">
        <v>35</v>
      </c>
      <c r="B34" s="16">
        <v>200000</v>
      </c>
      <c r="C34" s="14">
        <f>ago!E34</f>
        <v>8500</v>
      </c>
      <c r="D34" s="15"/>
      <c r="E34" s="15">
        <f t="shared" si="5"/>
        <v>8500</v>
      </c>
      <c r="F34" s="16">
        <f t="shared" si="6"/>
        <v>191500</v>
      </c>
    </row>
    <row r="35" spans="1:6" x14ac:dyDescent="0.25">
      <c r="A35" s="17" t="s">
        <v>36</v>
      </c>
      <c r="B35" s="16">
        <v>1300000</v>
      </c>
      <c r="C35" s="14">
        <f>ago!E35</f>
        <v>1539819.97</v>
      </c>
      <c r="D35" s="15">
        <v>487480.1</v>
      </c>
      <c r="E35" s="15">
        <f t="shared" si="5"/>
        <v>2027300.0699999998</v>
      </c>
      <c r="F35" s="16">
        <f t="shared" si="6"/>
        <v>-727300.06999999983</v>
      </c>
    </row>
    <row r="36" spans="1:6" x14ac:dyDescent="0.25">
      <c r="A36" s="17" t="s">
        <v>37</v>
      </c>
      <c r="B36" s="16">
        <v>100000</v>
      </c>
      <c r="C36" s="14">
        <f>ago!E36</f>
        <v>0</v>
      </c>
      <c r="D36" s="15"/>
      <c r="E36" s="15">
        <f t="shared" si="5"/>
        <v>0</v>
      </c>
      <c r="F36" s="16">
        <f t="shared" si="6"/>
        <v>100000</v>
      </c>
    </row>
    <row r="37" spans="1:6" x14ac:dyDescent="0.25">
      <c r="A37" s="17" t="s">
        <v>38</v>
      </c>
      <c r="B37" s="16">
        <v>150000</v>
      </c>
      <c r="C37" s="14">
        <f>ago!E37</f>
        <v>25005</v>
      </c>
      <c r="D37" s="15">
        <v>12810</v>
      </c>
      <c r="E37" s="15">
        <f t="shared" si="5"/>
        <v>37815</v>
      </c>
      <c r="F37" s="16">
        <f t="shared" si="6"/>
        <v>112185</v>
      </c>
    </row>
    <row r="38" spans="1:6" x14ac:dyDescent="0.25">
      <c r="A38" s="17" t="s">
        <v>39</v>
      </c>
      <c r="B38" s="16">
        <v>100000</v>
      </c>
      <c r="C38" s="14">
        <f>ago!E38</f>
        <v>16396</v>
      </c>
      <c r="D38" s="15"/>
      <c r="E38" s="15">
        <f t="shared" si="5"/>
        <v>16396</v>
      </c>
      <c r="F38" s="16">
        <f t="shared" si="6"/>
        <v>83604</v>
      </c>
    </row>
    <row r="39" spans="1:6" x14ac:dyDescent="0.25">
      <c r="A39" s="12" t="s">
        <v>40</v>
      </c>
      <c r="B39" s="16">
        <v>50000</v>
      </c>
      <c r="C39" s="14">
        <f>ago!E39</f>
        <v>0</v>
      </c>
      <c r="D39" s="15"/>
      <c r="E39" s="15">
        <f t="shared" si="5"/>
        <v>0</v>
      </c>
      <c r="F39" s="16">
        <f t="shared" si="6"/>
        <v>50000</v>
      </c>
    </row>
    <row r="40" spans="1:6" x14ac:dyDescent="0.25">
      <c r="A40" s="12" t="s">
        <v>41</v>
      </c>
      <c r="B40" s="16">
        <v>2800000</v>
      </c>
      <c r="C40" s="14">
        <f>ago!E40</f>
        <v>0</v>
      </c>
      <c r="D40" s="15"/>
      <c r="E40" s="15">
        <f t="shared" si="5"/>
        <v>0</v>
      </c>
      <c r="F40" s="16">
        <f t="shared" si="6"/>
        <v>2800000</v>
      </c>
    </row>
    <row r="41" spans="1:6" x14ac:dyDescent="0.25">
      <c r="A41" s="17" t="s">
        <v>81</v>
      </c>
      <c r="B41" s="16">
        <v>150000</v>
      </c>
      <c r="C41" s="14">
        <f>ago!E41</f>
        <v>215436.06</v>
      </c>
      <c r="D41" s="15">
        <v>4500</v>
      </c>
      <c r="E41" s="15">
        <f t="shared" si="5"/>
        <v>219936.06</v>
      </c>
      <c r="F41" s="16">
        <f t="shared" si="6"/>
        <v>-69936.06</v>
      </c>
    </row>
    <row r="42" spans="1:6" x14ac:dyDescent="0.25">
      <c r="A42" s="12" t="s">
        <v>42</v>
      </c>
      <c r="B42" s="16">
        <v>43000</v>
      </c>
      <c r="C42" s="14">
        <f>ago!E42</f>
        <v>15550</v>
      </c>
      <c r="D42" s="15"/>
      <c r="E42" s="15">
        <f t="shared" si="5"/>
        <v>15550</v>
      </c>
      <c r="F42" s="16">
        <f t="shared" si="6"/>
        <v>27450</v>
      </c>
    </row>
    <row r="43" spans="1:6" x14ac:dyDescent="0.25">
      <c r="A43" s="19" t="s">
        <v>43</v>
      </c>
      <c r="B43" s="20">
        <f>+SUM(B44:B51)</f>
        <v>5450000</v>
      </c>
      <c r="C43" s="20">
        <f>ago!E43</f>
        <v>2558174.92</v>
      </c>
      <c r="D43" s="20">
        <f t="shared" ref="D43:F43" si="7">+SUM(D44:D51)</f>
        <v>362242.33</v>
      </c>
      <c r="E43" s="20">
        <f t="shared" si="7"/>
        <v>2920417.25</v>
      </c>
      <c r="F43" s="20">
        <f t="shared" si="7"/>
        <v>2529582.75</v>
      </c>
    </row>
    <row r="44" spans="1:6" x14ac:dyDescent="0.25">
      <c r="A44" s="17" t="s">
        <v>44</v>
      </c>
      <c r="B44" s="16">
        <v>150000</v>
      </c>
      <c r="C44" s="14">
        <f>ago!E44</f>
        <v>144706.94</v>
      </c>
      <c r="D44" s="15"/>
      <c r="E44" s="15">
        <f t="shared" ref="E44:E51" si="8">+C44+D44</f>
        <v>144706.94</v>
      </c>
      <c r="F44" s="16">
        <f t="shared" ref="F44:F51" si="9">+B44-E44</f>
        <v>5293.0599999999977</v>
      </c>
    </row>
    <row r="45" spans="1:6" x14ac:dyDescent="0.25">
      <c r="A45" s="17" t="s">
        <v>45</v>
      </c>
      <c r="B45" s="16">
        <v>500000</v>
      </c>
      <c r="C45" s="14">
        <f>ago!E45</f>
        <v>262887.87</v>
      </c>
      <c r="D45" s="15">
        <v>70950</v>
      </c>
      <c r="E45" s="15">
        <f t="shared" si="8"/>
        <v>333837.87</v>
      </c>
      <c r="F45" s="16">
        <f t="shared" si="9"/>
        <v>166162.13</v>
      </c>
    </row>
    <row r="46" spans="1:6" x14ac:dyDescent="0.25">
      <c r="A46" s="17" t="s">
        <v>46</v>
      </c>
      <c r="B46" s="16">
        <v>180000</v>
      </c>
      <c r="C46" s="14">
        <f>ago!E46</f>
        <v>39165.479999999996</v>
      </c>
      <c r="D46" s="15">
        <v>13188.64</v>
      </c>
      <c r="E46" s="15">
        <f t="shared" si="8"/>
        <v>52354.119999999995</v>
      </c>
      <c r="F46" s="16">
        <f t="shared" si="9"/>
        <v>127645.88</v>
      </c>
    </row>
    <row r="47" spans="1:6" x14ac:dyDescent="0.25">
      <c r="A47" s="17" t="s">
        <v>47</v>
      </c>
      <c r="B47" s="16">
        <v>1420000</v>
      </c>
      <c r="C47" s="14">
        <f>ago!E47</f>
        <v>806119.94</v>
      </c>
      <c r="D47" s="15">
        <v>68122.77</v>
      </c>
      <c r="E47" s="15">
        <f t="shared" si="8"/>
        <v>874242.71</v>
      </c>
      <c r="F47" s="16">
        <f t="shared" si="9"/>
        <v>545757.29</v>
      </c>
    </row>
    <row r="48" spans="1:6" x14ac:dyDescent="0.25">
      <c r="A48" s="17" t="s">
        <v>48</v>
      </c>
      <c r="B48" s="16">
        <v>900000</v>
      </c>
      <c r="C48" s="14">
        <f>ago!E48</f>
        <v>229043.96000000002</v>
      </c>
      <c r="D48" s="15">
        <v>35282.42</v>
      </c>
      <c r="E48" s="15">
        <f t="shared" si="8"/>
        <v>264326.38</v>
      </c>
      <c r="F48" s="16">
        <f t="shared" si="9"/>
        <v>635673.62</v>
      </c>
    </row>
    <row r="49" spans="1:6" x14ac:dyDescent="0.25">
      <c r="A49" s="12" t="s">
        <v>49</v>
      </c>
      <c r="B49" s="16">
        <v>300000</v>
      </c>
      <c r="C49" s="14">
        <f>ago!E49</f>
        <v>186088.22999999998</v>
      </c>
      <c r="D49" s="15">
        <v>28498.5</v>
      </c>
      <c r="E49" s="15">
        <f t="shared" si="8"/>
        <v>214586.72999999998</v>
      </c>
      <c r="F49" s="16">
        <f t="shared" si="9"/>
        <v>85413.270000000019</v>
      </c>
    </row>
    <row r="50" spans="1:6" x14ac:dyDescent="0.25">
      <c r="A50" s="12" t="s">
        <v>50</v>
      </c>
      <c r="B50" s="16">
        <v>200000</v>
      </c>
      <c r="C50" s="14">
        <f>ago!E50</f>
        <v>40000</v>
      </c>
      <c r="D50" s="15">
        <v>4000</v>
      </c>
      <c r="E50" s="15">
        <f t="shared" si="8"/>
        <v>44000</v>
      </c>
      <c r="F50" s="16">
        <f t="shared" si="9"/>
        <v>156000</v>
      </c>
    </row>
    <row r="51" spans="1:6" x14ac:dyDescent="0.25">
      <c r="A51" s="12" t="s">
        <v>31</v>
      </c>
      <c r="B51" s="16">
        <v>1800000</v>
      </c>
      <c r="C51" s="14">
        <f>ago!E51</f>
        <v>850162.5</v>
      </c>
      <c r="D51" s="15">
        <v>142200</v>
      </c>
      <c r="E51" s="15">
        <f t="shared" si="8"/>
        <v>992362.5</v>
      </c>
      <c r="F51" s="16">
        <f t="shared" si="9"/>
        <v>807637.5</v>
      </c>
    </row>
    <row r="52" spans="1:6" x14ac:dyDescent="0.25">
      <c r="A52" s="9" t="s">
        <v>51</v>
      </c>
      <c r="B52" s="10">
        <f>+B53</f>
        <v>0</v>
      </c>
      <c r="C52" s="10">
        <f>ago!E52</f>
        <v>0</v>
      </c>
      <c r="D52" s="10"/>
      <c r="E52" s="10">
        <f t="shared" ref="E52:F52" si="10">+E53</f>
        <v>0</v>
      </c>
      <c r="F52" s="10">
        <f t="shared" si="10"/>
        <v>0</v>
      </c>
    </row>
    <row r="53" spans="1:6" x14ac:dyDescent="0.25">
      <c r="A53" s="12" t="s">
        <v>51</v>
      </c>
      <c r="B53" s="15">
        <v>0</v>
      </c>
      <c r="C53" s="14">
        <f>ago!E53</f>
        <v>0</v>
      </c>
      <c r="D53" s="15"/>
      <c r="E53" s="15">
        <f t="shared" ref="E53" si="11">+C53+D53</f>
        <v>0</v>
      </c>
      <c r="F53" s="16">
        <f t="shared" ref="F53" si="12">+B53-E53</f>
        <v>0</v>
      </c>
    </row>
    <row r="54" spans="1:6" x14ac:dyDescent="0.25">
      <c r="A54" s="9" t="s">
        <v>52</v>
      </c>
      <c r="B54" s="10">
        <f>+SUM(B55:B66)</f>
        <v>8342000</v>
      </c>
      <c r="C54" s="10">
        <f>ago!E54</f>
        <v>3877953.9000000004</v>
      </c>
      <c r="D54" s="10">
        <f t="shared" ref="D54:F54" si="13">+SUM(D55:D66)</f>
        <v>1358207.83</v>
      </c>
      <c r="E54" s="10">
        <f t="shared" si="13"/>
        <v>5236161.7300000004</v>
      </c>
      <c r="F54" s="10">
        <f t="shared" si="13"/>
        <v>3105838.2699999996</v>
      </c>
    </row>
    <row r="55" spans="1:6" x14ac:dyDescent="0.25">
      <c r="A55" s="12" t="s">
        <v>53</v>
      </c>
      <c r="B55" s="15">
        <v>150000</v>
      </c>
      <c r="C55" s="14">
        <f>ago!E55</f>
        <v>0</v>
      </c>
      <c r="D55" s="15"/>
      <c r="E55" s="15">
        <f t="shared" ref="E55:E66" si="14">+C55+D55</f>
        <v>0</v>
      </c>
      <c r="F55" s="16">
        <f t="shared" ref="F55:F66" si="15">+B55-E55</f>
        <v>150000</v>
      </c>
    </row>
    <row r="56" spans="1:6" x14ac:dyDescent="0.25">
      <c r="A56" s="12" t="s">
        <v>54</v>
      </c>
      <c r="B56" s="15">
        <v>500000</v>
      </c>
      <c r="C56" s="14">
        <f>ago!E56</f>
        <v>156780</v>
      </c>
      <c r="D56" s="15">
        <v>49500</v>
      </c>
      <c r="E56" s="15">
        <f t="shared" si="14"/>
        <v>206280</v>
      </c>
      <c r="F56" s="16">
        <f t="shared" si="15"/>
        <v>293720</v>
      </c>
    </row>
    <row r="57" spans="1:6" x14ac:dyDescent="0.25">
      <c r="A57" s="12" t="s">
        <v>55</v>
      </c>
      <c r="B57" s="15">
        <v>2014000</v>
      </c>
      <c r="C57" s="14">
        <f>ago!E57</f>
        <v>1935449.6800000002</v>
      </c>
      <c r="D57" s="15">
        <v>283130.84999999998</v>
      </c>
      <c r="E57" s="15">
        <f t="shared" si="14"/>
        <v>2218580.5300000003</v>
      </c>
      <c r="F57" s="16">
        <f t="shared" si="15"/>
        <v>-204580.53000000026</v>
      </c>
    </row>
    <row r="58" spans="1:6" x14ac:dyDescent="0.25">
      <c r="A58" s="12" t="s">
        <v>56</v>
      </c>
      <c r="B58" s="15">
        <v>300000</v>
      </c>
      <c r="C58" s="14">
        <f>ago!E58</f>
        <v>0</v>
      </c>
      <c r="D58" s="15"/>
      <c r="E58" s="15">
        <f t="shared" si="14"/>
        <v>0</v>
      </c>
      <c r="F58" s="16">
        <f t="shared" si="15"/>
        <v>300000</v>
      </c>
    </row>
    <row r="59" spans="1:6" x14ac:dyDescent="0.25">
      <c r="A59" s="12" t="s">
        <v>57</v>
      </c>
      <c r="B59" s="13">
        <v>150000</v>
      </c>
      <c r="C59" s="14">
        <f>ago!E59</f>
        <v>26018.35</v>
      </c>
      <c r="D59" s="15"/>
      <c r="E59" s="15">
        <f t="shared" si="14"/>
        <v>26018.35</v>
      </c>
      <c r="F59" s="16">
        <f t="shared" si="15"/>
        <v>123981.65</v>
      </c>
    </row>
    <row r="60" spans="1:6" x14ac:dyDescent="0.25">
      <c r="A60" s="12" t="s">
        <v>58</v>
      </c>
      <c r="B60" s="15">
        <v>90000</v>
      </c>
      <c r="C60" s="14">
        <f>ago!E60</f>
        <v>36712.92</v>
      </c>
      <c r="D60" s="15">
        <v>4270.08</v>
      </c>
      <c r="E60" s="15">
        <f t="shared" si="14"/>
        <v>40983</v>
      </c>
      <c r="F60" s="16">
        <f t="shared" si="15"/>
        <v>49017</v>
      </c>
    </row>
    <row r="61" spans="1:6" x14ac:dyDescent="0.25">
      <c r="A61" s="12" t="s">
        <v>59</v>
      </c>
      <c r="B61" s="13">
        <v>300000</v>
      </c>
      <c r="C61" s="14">
        <f>ago!E61</f>
        <v>0</v>
      </c>
      <c r="D61" s="15"/>
      <c r="E61" s="15">
        <f t="shared" si="14"/>
        <v>0</v>
      </c>
      <c r="F61" s="16">
        <f t="shared" si="15"/>
        <v>300000</v>
      </c>
    </row>
    <row r="62" spans="1:6" x14ac:dyDescent="0.25">
      <c r="A62" s="12" t="s">
        <v>60</v>
      </c>
      <c r="B62" s="13">
        <v>2000000</v>
      </c>
      <c r="C62" s="14">
        <f>ago!E62</f>
        <v>218415.14</v>
      </c>
      <c r="D62" s="15">
        <v>108581</v>
      </c>
      <c r="E62" s="15">
        <f t="shared" si="14"/>
        <v>326996.14</v>
      </c>
      <c r="F62" s="16">
        <f t="shared" si="15"/>
        <v>1673003.8599999999</v>
      </c>
    </row>
    <row r="63" spans="1:6" x14ac:dyDescent="0.25">
      <c r="A63" s="12" t="s">
        <v>61</v>
      </c>
      <c r="B63" s="13">
        <v>1000000</v>
      </c>
      <c r="C63" s="14">
        <f>ago!E63</f>
        <v>798000</v>
      </c>
      <c r="D63" s="15">
        <v>160000</v>
      </c>
      <c r="E63" s="15">
        <f t="shared" si="14"/>
        <v>958000</v>
      </c>
      <c r="F63" s="16">
        <f t="shared" si="15"/>
        <v>42000</v>
      </c>
    </row>
    <row r="64" spans="1:6" x14ac:dyDescent="0.25">
      <c r="A64" s="17" t="s">
        <v>62</v>
      </c>
      <c r="B64" s="13">
        <v>486000</v>
      </c>
      <c r="C64" s="14">
        <f>ago!E64</f>
        <v>222000</v>
      </c>
      <c r="D64" s="15">
        <v>29000</v>
      </c>
      <c r="E64" s="15">
        <f t="shared" si="14"/>
        <v>251000</v>
      </c>
      <c r="F64" s="16">
        <f t="shared" si="15"/>
        <v>235000</v>
      </c>
    </row>
    <row r="65" spans="1:6" x14ac:dyDescent="0.25">
      <c r="A65" s="17" t="s">
        <v>82</v>
      </c>
      <c r="B65" s="13">
        <v>352000</v>
      </c>
      <c r="C65" s="14">
        <f>ago!E65</f>
        <v>229967.81</v>
      </c>
      <c r="D65" s="15">
        <v>707925.9</v>
      </c>
      <c r="E65" s="15">
        <f t="shared" si="14"/>
        <v>937893.71</v>
      </c>
      <c r="F65" s="16">
        <f t="shared" si="15"/>
        <v>-585893.71</v>
      </c>
    </row>
    <row r="66" spans="1:6" x14ac:dyDescent="0.25">
      <c r="A66" s="17" t="s">
        <v>83</v>
      </c>
      <c r="B66" s="13">
        <v>1000000</v>
      </c>
      <c r="C66" s="14">
        <f>ago!E66</f>
        <v>254610</v>
      </c>
      <c r="D66" s="15">
        <v>15800</v>
      </c>
      <c r="E66" s="15">
        <f t="shared" si="14"/>
        <v>270410</v>
      </c>
      <c r="F66" s="16">
        <f t="shared" si="15"/>
        <v>729590</v>
      </c>
    </row>
    <row r="67" spans="1:6" x14ac:dyDescent="0.25">
      <c r="A67" s="17"/>
      <c r="B67" s="18"/>
      <c r="C67" s="14">
        <f>ago!E67</f>
        <v>0</v>
      </c>
      <c r="D67" s="15"/>
      <c r="E67" s="15"/>
      <c r="F67" s="16"/>
    </row>
    <row r="68" spans="1:6" x14ac:dyDescent="0.25">
      <c r="A68" s="9" t="s">
        <v>63</v>
      </c>
      <c r="B68" s="10">
        <f>+B69</f>
        <v>26900265</v>
      </c>
      <c r="C68" s="10">
        <f>ago!E68</f>
        <v>19889073.350000001</v>
      </c>
      <c r="D68" s="10">
        <f t="shared" ref="D68:F68" si="16">+D69</f>
        <v>3420083.09</v>
      </c>
      <c r="E68" s="10">
        <f t="shared" si="16"/>
        <v>23309156.439999998</v>
      </c>
      <c r="F68" s="10">
        <f t="shared" si="16"/>
        <v>3591108.560000001</v>
      </c>
    </row>
    <row r="69" spans="1:6" x14ac:dyDescent="0.25">
      <c r="A69" s="9" t="s">
        <v>64</v>
      </c>
      <c r="B69" s="10">
        <f>+B70+B78</f>
        <v>26900265</v>
      </c>
      <c r="C69" s="10">
        <f>ago!E69</f>
        <v>19889073.350000001</v>
      </c>
      <c r="D69" s="10">
        <f t="shared" ref="D69:F69" si="17">+D70+D78</f>
        <v>3420083.09</v>
      </c>
      <c r="E69" s="10">
        <f t="shared" si="17"/>
        <v>23309156.439999998</v>
      </c>
      <c r="F69" s="10">
        <f t="shared" si="17"/>
        <v>3591108.560000001</v>
      </c>
    </row>
    <row r="70" spans="1:6" x14ac:dyDescent="0.25">
      <c r="A70" s="9" t="s">
        <v>65</v>
      </c>
      <c r="B70" s="10">
        <f>+SUM(B71:B77)</f>
        <v>2900000</v>
      </c>
      <c r="C70" s="10">
        <f>ago!E70</f>
        <v>833156.16999999993</v>
      </c>
      <c r="D70" s="10">
        <f t="shared" ref="D70:F70" si="18">+SUM(D71:D77)</f>
        <v>29129.94</v>
      </c>
      <c r="E70" s="10">
        <f t="shared" si="18"/>
        <v>862286.11</v>
      </c>
      <c r="F70" s="10">
        <f t="shared" si="18"/>
        <v>2037713.8900000001</v>
      </c>
    </row>
    <row r="71" spans="1:6" x14ac:dyDescent="0.25">
      <c r="A71" s="12" t="s">
        <v>66</v>
      </c>
      <c r="B71" s="13">
        <v>1000000</v>
      </c>
      <c r="C71" s="14">
        <f>ago!E71</f>
        <v>428851.17</v>
      </c>
      <c r="D71" s="15">
        <v>29129.94</v>
      </c>
      <c r="E71" s="15">
        <f t="shared" ref="E71:E77" si="19">+C71+D71</f>
        <v>457981.11</v>
      </c>
      <c r="F71" s="16">
        <f t="shared" ref="F71:F77" si="20">+B71-E71</f>
        <v>542018.89</v>
      </c>
    </row>
    <row r="72" spans="1:6" x14ac:dyDescent="0.25">
      <c r="A72" s="12" t="s">
        <v>67</v>
      </c>
      <c r="B72" s="13">
        <v>500000</v>
      </c>
      <c r="C72" s="14">
        <f>ago!E72</f>
        <v>14640</v>
      </c>
      <c r="D72" s="15"/>
      <c r="E72" s="15">
        <f t="shared" si="19"/>
        <v>14640</v>
      </c>
      <c r="F72" s="16">
        <f t="shared" si="20"/>
        <v>485360</v>
      </c>
    </row>
    <row r="73" spans="1:6" x14ac:dyDescent="0.25">
      <c r="A73" s="12" t="s">
        <v>68</v>
      </c>
      <c r="B73" s="13">
        <v>1000000</v>
      </c>
      <c r="C73" s="14">
        <f>ago!E73</f>
        <v>319545</v>
      </c>
      <c r="D73" s="15"/>
      <c r="E73" s="15">
        <f t="shared" si="19"/>
        <v>319545</v>
      </c>
      <c r="F73" s="16">
        <f t="shared" si="20"/>
        <v>680455</v>
      </c>
    </row>
    <row r="74" spans="1:6" x14ac:dyDescent="0.25">
      <c r="A74" s="12" t="s">
        <v>69</v>
      </c>
      <c r="B74" s="13">
        <v>350000</v>
      </c>
      <c r="C74" s="14">
        <f>ago!E74</f>
        <v>70120</v>
      </c>
      <c r="D74" s="15"/>
      <c r="E74" s="15">
        <f t="shared" si="19"/>
        <v>70120</v>
      </c>
      <c r="F74" s="16">
        <f t="shared" si="20"/>
        <v>279880</v>
      </c>
    </row>
    <row r="75" spans="1:6" x14ac:dyDescent="0.25">
      <c r="A75" s="17" t="s">
        <v>70</v>
      </c>
      <c r="B75" s="13">
        <v>50000</v>
      </c>
      <c r="C75" s="14">
        <f>ago!E75</f>
        <v>0</v>
      </c>
      <c r="D75" s="15"/>
      <c r="E75" s="15">
        <f t="shared" si="19"/>
        <v>0</v>
      </c>
      <c r="F75" s="16">
        <f t="shared" si="20"/>
        <v>50000</v>
      </c>
    </row>
    <row r="76" spans="1:6" x14ac:dyDescent="0.25">
      <c r="A76" s="17" t="s">
        <v>71</v>
      </c>
      <c r="B76" s="15">
        <v>0</v>
      </c>
      <c r="C76" s="14">
        <f>ago!E76</f>
        <v>0</v>
      </c>
      <c r="D76" s="15"/>
      <c r="E76" s="15">
        <f t="shared" si="19"/>
        <v>0</v>
      </c>
      <c r="F76" s="16">
        <f t="shared" si="20"/>
        <v>0</v>
      </c>
    </row>
    <row r="77" spans="1:6" x14ac:dyDescent="0.25">
      <c r="A77" s="17" t="s">
        <v>72</v>
      </c>
      <c r="B77" s="15">
        <v>0</v>
      </c>
      <c r="C77" s="14">
        <f>ago!E77</f>
        <v>0</v>
      </c>
      <c r="D77" s="15"/>
      <c r="E77" s="15">
        <f t="shared" si="19"/>
        <v>0</v>
      </c>
      <c r="F77" s="16">
        <f t="shared" si="20"/>
        <v>0</v>
      </c>
    </row>
    <row r="78" spans="1:6" x14ac:dyDescent="0.25">
      <c r="A78" s="9" t="s">
        <v>73</v>
      </c>
      <c r="B78" s="10">
        <f>+SUM(B79:B94)</f>
        <v>24000265</v>
      </c>
      <c r="C78" s="10">
        <f>ago!E78</f>
        <v>19055917.18</v>
      </c>
      <c r="D78" s="10">
        <f t="shared" ref="D78:F78" si="21">+SUM(D79:D94)</f>
        <v>3390953.15</v>
      </c>
      <c r="E78" s="10">
        <f t="shared" si="21"/>
        <v>22446870.329999998</v>
      </c>
      <c r="F78" s="10">
        <f t="shared" si="21"/>
        <v>1553394.6700000009</v>
      </c>
    </row>
    <row r="79" spans="1:6" x14ac:dyDescent="0.25">
      <c r="A79" s="17" t="s">
        <v>74</v>
      </c>
      <c r="B79" s="31">
        <v>272000</v>
      </c>
      <c r="C79" s="14">
        <f>ago!E79</f>
        <v>124610</v>
      </c>
      <c r="D79" s="15">
        <v>11840</v>
      </c>
      <c r="E79" s="15">
        <f t="shared" ref="E79:E94" si="22">+C79+D79</f>
        <v>136450</v>
      </c>
      <c r="F79" s="16">
        <f t="shared" ref="F79:F94" si="23">+B79-E79</f>
        <v>135550</v>
      </c>
    </row>
    <row r="80" spans="1:6" x14ac:dyDescent="0.25">
      <c r="A80" s="17" t="s">
        <v>84</v>
      </c>
      <c r="B80" s="31">
        <v>400000</v>
      </c>
      <c r="C80" s="14">
        <f>ago!E80</f>
        <v>474016.47000000003</v>
      </c>
      <c r="D80" s="15">
        <v>2400</v>
      </c>
      <c r="E80" s="15">
        <f t="shared" si="22"/>
        <v>476416.47000000003</v>
      </c>
      <c r="F80" s="16">
        <f t="shared" si="23"/>
        <v>-76416.47000000003</v>
      </c>
    </row>
    <row r="81" spans="1:6" x14ac:dyDescent="0.25">
      <c r="A81" s="17" t="s">
        <v>85</v>
      </c>
      <c r="B81" s="31">
        <v>113000</v>
      </c>
      <c r="C81" s="14">
        <f>ago!E81</f>
        <v>17990</v>
      </c>
      <c r="D81" s="15"/>
      <c r="E81" s="15">
        <f t="shared" si="22"/>
        <v>17990</v>
      </c>
      <c r="F81" s="16">
        <f t="shared" si="23"/>
        <v>95010</v>
      </c>
    </row>
    <row r="82" spans="1:6" x14ac:dyDescent="0.25">
      <c r="A82" s="17" t="s">
        <v>86</v>
      </c>
      <c r="B82" s="31">
        <v>300000</v>
      </c>
      <c r="C82" s="14">
        <f>ago!E82</f>
        <v>56348.47</v>
      </c>
      <c r="D82" s="15"/>
      <c r="E82" s="15">
        <f t="shared" si="22"/>
        <v>56348.47</v>
      </c>
      <c r="F82" s="16">
        <f t="shared" si="23"/>
        <v>243651.53</v>
      </c>
    </row>
    <row r="83" spans="1:6" x14ac:dyDescent="0.25">
      <c r="A83" s="17" t="s">
        <v>87</v>
      </c>
      <c r="B83" s="31">
        <v>1620000</v>
      </c>
      <c r="C83" s="14">
        <f>ago!E83</f>
        <v>873000</v>
      </c>
      <c r="D83" s="15">
        <v>117000</v>
      </c>
      <c r="E83" s="15">
        <f t="shared" si="22"/>
        <v>990000</v>
      </c>
      <c r="F83" s="16">
        <f t="shared" si="23"/>
        <v>630000</v>
      </c>
    </row>
    <row r="84" spans="1:6" x14ac:dyDescent="0.25">
      <c r="A84" s="17" t="s">
        <v>88</v>
      </c>
      <c r="B84" s="31">
        <v>800000</v>
      </c>
      <c r="C84" s="14">
        <f>ago!E84</f>
        <v>554143.24</v>
      </c>
      <c r="D84" s="15">
        <v>38250</v>
      </c>
      <c r="E84" s="15">
        <f t="shared" si="22"/>
        <v>592393.24</v>
      </c>
      <c r="F84" s="16">
        <f t="shared" si="23"/>
        <v>207606.76</v>
      </c>
    </row>
    <row r="85" spans="1:6" x14ac:dyDescent="0.25">
      <c r="A85" s="17" t="s">
        <v>89</v>
      </c>
      <c r="B85" s="31">
        <v>200000</v>
      </c>
      <c r="C85" s="14">
        <f>ago!E85</f>
        <v>0</v>
      </c>
      <c r="D85" s="15"/>
      <c r="E85" s="15">
        <f t="shared" si="22"/>
        <v>0</v>
      </c>
      <c r="F85" s="16">
        <f t="shared" si="23"/>
        <v>200000</v>
      </c>
    </row>
    <row r="86" spans="1:6" x14ac:dyDescent="0.25">
      <c r="A86" s="17" t="s">
        <v>90</v>
      </c>
      <c r="B86" s="31">
        <v>200000</v>
      </c>
      <c r="C86" s="14">
        <f>ago!E86</f>
        <v>49646</v>
      </c>
      <c r="D86" s="15"/>
      <c r="E86" s="15">
        <f t="shared" si="22"/>
        <v>49646</v>
      </c>
      <c r="F86" s="16">
        <f t="shared" si="23"/>
        <v>150354</v>
      </c>
    </row>
    <row r="87" spans="1:6" x14ac:dyDescent="0.25">
      <c r="A87" s="17" t="s">
        <v>91</v>
      </c>
      <c r="B87" s="31">
        <v>1000000</v>
      </c>
      <c r="C87" s="14">
        <f>ago!E87</f>
        <v>29801</v>
      </c>
      <c r="D87" s="15"/>
      <c r="E87" s="15">
        <f t="shared" si="22"/>
        <v>29801</v>
      </c>
      <c r="F87" s="16">
        <f t="shared" si="23"/>
        <v>970199</v>
      </c>
    </row>
    <row r="88" spans="1:6" x14ac:dyDescent="0.25">
      <c r="A88" s="17" t="s">
        <v>92</v>
      </c>
      <c r="B88" s="31">
        <v>300000</v>
      </c>
      <c r="C88" s="14">
        <f>ago!E88</f>
        <v>95751</v>
      </c>
      <c r="D88" s="15"/>
      <c r="E88" s="15">
        <f t="shared" si="22"/>
        <v>95751</v>
      </c>
      <c r="F88" s="16">
        <f t="shared" si="23"/>
        <v>204249</v>
      </c>
    </row>
    <row r="89" spans="1:6" x14ac:dyDescent="0.25">
      <c r="A89" s="17" t="s">
        <v>93</v>
      </c>
      <c r="B89" s="31">
        <v>1000000</v>
      </c>
      <c r="C89" s="14">
        <f>ago!E89</f>
        <v>4400</v>
      </c>
      <c r="D89" s="15"/>
      <c r="E89" s="15">
        <f t="shared" si="22"/>
        <v>4400</v>
      </c>
      <c r="F89" s="16">
        <f t="shared" si="23"/>
        <v>995600</v>
      </c>
    </row>
    <row r="90" spans="1:6" x14ac:dyDescent="0.25">
      <c r="A90" s="17" t="s">
        <v>94</v>
      </c>
      <c r="B90" s="31">
        <v>200000</v>
      </c>
      <c r="C90" s="14">
        <f>ago!E90</f>
        <v>16972</v>
      </c>
      <c r="D90" s="15"/>
      <c r="E90" s="15">
        <f t="shared" si="22"/>
        <v>16972</v>
      </c>
      <c r="F90" s="16">
        <f t="shared" si="23"/>
        <v>183028</v>
      </c>
    </row>
    <row r="91" spans="1:6" x14ac:dyDescent="0.25">
      <c r="A91" s="17" t="s">
        <v>95</v>
      </c>
      <c r="B91" s="31">
        <v>1000000</v>
      </c>
      <c r="C91" s="14">
        <f>ago!E91</f>
        <v>1528015.7899999998</v>
      </c>
      <c r="D91" s="15">
        <v>203543.63</v>
      </c>
      <c r="E91" s="15">
        <f t="shared" si="22"/>
        <v>1731559.42</v>
      </c>
      <c r="F91" s="16">
        <f t="shared" si="23"/>
        <v>-731559.41999999993</v>
      </c>
    </row>
    <row r="92" spans="1:6" x14ac:dyDescent="0.25">
      <c r="A92" s="17" t="s">
        <v>96</v>
      </c>
      <c r="B92" s="31">
        <v>1000000</v>
      </c>
      <c r="C92" s="14">
        <f>ago!E92</f>
        <v>518435.7</v>
      </c>
      <c r="D92" s="15">
        <v>142000</v>
      </c>
      <c r="E92" s="15">
        <f t="shared" si="22"/>
        <v>660435.69999999995</v>
      </c>
      <c r="F92" s="16">
        <f t="shared" si="23"/>
        <v>339564.30000000005</v>
      </c>
    </row>
    <row r="93" spans="1:6" x14ac:dyDescent="0.25">
      <c r="A93" s="17" t="s">
        <v>97</v>
      </c>
      <c r="B93" s="31">
        <v>7268703</v>
      </c>
      <c r="C93" s="14">
        <f>ago!E93</f>
        <v>10144621.82</v>
      </c>
      <c r="D93" s="15">
        <v>2875919.52</v>
      </c>
      <c r="E93" s="15">
        <f t="shared" si="22"/>
        <v>13020541.34</v>
      </c>
      <c r="F93" s="16">
        <f t="shared" si="23"/>
        <v>-5751838.3399999999</v>
      </c>
    </row>
    <row r="94" spans="1:6" x14ac:dyDescent="0.25">
      <c r="A94" s="17" t="s">
        <v>98</v>
      </c>
      <c r="B94" s="31">
        <v>8326562</v>
      </c>
      <c r="C94" s="14">
        <f>ago!E94</f>
        <v>4568165.6899999995</v>
      </c>
      <c r="D94" s="15"/>
      <c r="E94" s="15">
        <f t="shared" si="22"/>
        <v>4568165.6899999995</v>
      </c>
      <c r="F94" s="16">
        <f t="shared" si="23"/>
        <v>3758396.3100000005</v>
      </c>
    </row>
    <row r="95" spans="1:6" x14ac:dyDescent="0.25">
      <c r="A95" s="12"/>
      <c r="B95" s="15"/>
      <c r="C95" s="14">
        <f>ago!E95</f>
        <v>0</v>
      </c>
      <c r="D95" s="15"/>
      <c r="E95" s="15"/>
      <c r="F95" s="16"/>
    </row>
    <row r="96" spans="1:6" x14ac:dyDescent="0.25">
      <c r="A96" s="9" t="s">
        <v>75</v>
      </c>
      <c r="B96" s="10">
        <f>+B8+B69</f>
        <v>218866264.99998829</v>
      </c>
      <c r="C96" s="10">
        <f>ago!E96</f>
        <v>161003846.69999999</v>
      </c>
      <c r="D96" s="10">
        <f t="shared" ref="D96:F96" si="24">+D8+D69</f>
        <v>22836710.759999994</v>
      </c>
      <c r="E96" s="10">
        <f t="shared" si="24"/>
        <v>183840557.45999998</v>
      </c>
      <c r="F96" s="10">
        <f t="shared" si="24"/>
        <v>35025707.539988317</v>
      </c>
    </row>
    <row r="97" spans="1:6" x14ac:dyDescent="0.25">
      <c r="A97" s="9"/>
      <c r="B97" s="15"/>
      <c r="C97" s="15">
        <f>ago!E97</f>
        <v>0</v>
      </c>
      <c r="D97" s="15"/>
      <c r="E97" s="15"/>
      <c r="F97" s="15"/>
    </row>
    <row r="98" spans="1:6" x14ac:dyDescent="0.25">
      <c r="A98" s="9" t="s">
        <v>76</v>
      </c>
      <c r="B98" s="10">
        <f>+B99</f>
        <v>6700000</v>
      </c>
      <c r="C98" s="10">
        <f>ago!E98</f>
        <v>8305163.9000000004</v>
      </c>
      <c r="D98" s="10">
        <f t="shared" ref="D98:F98" si="25">+D99</f>
        <v>0</v>
      </c>
      <c r="E98" s="10">
        <f t="shared" si="25"/>
        <v>8305163.9000000004</v>
      </c>
      <c r="F98" s="10">
        <f t="shared" si="25"/>
        <v>-1605163.9000000004</v>
      </c>
    </row>
    <row r="99" spans="1:6" ht="15.6" thickBot="1" x14ac:dyDescent="0.3">
      <c r="A99" s="22" t="s">
        <v>77</v>
      </c>
      <c r="B99" s="23">
        <v>6700000</v>
      </c>
      <c r="C99" s="24">
        <f>ago!E99</f>
        <v>8305163.9000000004</v>
      </c>
      <c r="D99" s="23"/>
      <c r="E99" s="15">
        <f t="shared" ref="E99" si="26">+C99+D99</f>
        <v>8305163.9000000004</v>
      </c>
      <c r="F99" s="16">
        <f t="shared" ref="F99" si="27">+B99-E99</f>
        <v>-1605163.9000000004</v>
      </c>
    </row>
    <row r="100" spans="1:6" s="27" customFormat="1" ht="15.6" thickBot="1" x14ac:dyDescent="0.3">
      <c r="A100" s="25" t="s">
        <v>78</v>
      </c>
      <c r="B100" s="26">
        <f>+B96+B98</f>
        <v>225566264.99998829</v>
      </c>
      <c r="C100" s="26">
        <f>ago!E100</f>
        <v>169309010.59999999</v>
      </c>
      <c r="D100" s="26">
        <f t="shared" ref="D100:F100" si="28">+D96+D98</f>
        <v>22836710.759999994</v>
      </c>
      <c r="E100" s="26">
        <f t="shared" si="28"/>
        <v>192145721.35999998</v>
      </c>
      <c r="F100" s="26">
        <f t="shared" si="28"/>
        <v>33420543.639988318</v>
      </c>
    </row>
    <row r="101" spans="1:6" x14ac:dyDescent="0.25">
      <c r="A101" s="2"/>
      <c r="B101" s="2"/>
      <c r="C101" s="2"/>
      <c r="D101" s="2"/>
      <c r="E101" s="2"/>
      <c r="F101" s="2"/>
    </row>
    <row r="102" spans="1:6" x14ac:dyDescent="0.25">
      <c r="A102" s="28"/>
      <c r="B102" s="2"/>
      <c r="C102" s="29"/>
      <c r="D102" s="29"/>
      <c r="E102" s="29"/>
      <c r="F102" s="2"/>
    </row>
    <row r="103" spans="1:6" x14ac:dyDescent="0.25">
      <c r="A103" s="28"/>
      <c r="B103" s="2"/>
      <c r="C103" s="2"/>
      <c r="D103" s="30"/>
      <c r="E103" s="29"/>
      <c r="F103" s="2"/>
    </row>
    <row r="104" spans="1:6" x14ac:dyDescent="0.25">
      <c r="A104" s="28"/>
      <c r="B104" s="2"/>
      <c r="C104" s="2"/>
      <c r="D104" s="2"/>
      <c r="E104" s="29"/>
      <c r="F104" s="2"/>
    </row>
    <row r="105" spans="1:6" x14ac:dyDescent="0.25">
      <c r="A105" s="28"/>
      <c r="B105" s="2"/>
      <c r="C105" s="2"/>
      <c r="D105" s="29"/>
      <c r="E105" s="2"/>
      <c r="F105" s="2"/>
    </row>
    <row r="106" spans="1:6" x14ac:dyDescent="0.25">
      <c r="A106" s="2"/>
      <c r="B106" s="2"/>
      <c r="C106" s="2"/>
      <c r="D106" s="2"/>
      <c r="E106" s="2"/>
      <c r="F106" s="2"/>
    </row>
    <row r="107" spans="1:6" x14ac:dyDescent="0.25">
      <c r="A107" s="2"/>
      <c r="B107" s="2"/>
      <c r="C107" s="2"/>
      <c r="D107" s="2"/>
      <c r="E107" s="2"/>
      <c r="F107" s="2"/>
    </row>
    <row r="108" spans="1:6" x14ac:dyDescent="0.25">
      <c r="A108" s="2"/>
      <c r="B108" s="2"/>
      <c r="C108" s="2"/>
      <c r="D108" s="2"/>
      <c r="E108" s="2"/>
      <c r="F108" s="2"/>
    </row>
    <row r="109" spans="1:6" x14ac:dyDescent="0.25">
      <c r="A109" s="2"/>
      <c r="B109" s="2"/>
      <c r="C109" s="2"/>
      <c r="D109" s="2"/>
      <c r="E109" s="2"/>
      <c r="F109" s="2"/>
    </row>
    <row r="110" spans="1:6" x14ac:dyDescent="0.25">
      <c r="A110" s="2"/>
      <c r="B110" s="2"/>
      <c r="C110" s="2"/>
      <c r="D110" s="2"/>
      <c r="E110" s="2"/>
      <c r="F110" s="2"/>
    </row>
    <row r="111" spans="1:6" x14ac:dyDescent="0.25">
      <c r="A111" s="2"/>
      <c r="B111" s="2"/>
      <c r="C111" s="2"/>
      <c r="D111" s="2"/>
      <c r="E111" s="2"/>
      <c r="F111" s="2"/>
    </row>
    <row r="112" spans="1:6" x14ac:dyDescent="0.25">
      <c r="A112" s="2"/>
      <c r="B112" s="2"/>
      <c r="C112" s="2"/>
      <c r="D112" s="2"/>
      <c r="E112" s="2"/>
      <c r="F112" s="2"/>
    </row>
    <row r="113" spans="1:6" x14ac:dyDescent="0.25">
      <c r="A113" s="2"/>
      <c r="B113" s="2"/>
      <c r="C113" s="2"/>
      <c r="D113" s="2"/>
      <c r="E113" s="2"/>
      <c r="F113" s="2"/>
    </row>
    <row r="114" spans="1:6" x14ac:dyDescent="0.25">
      <c r="A114" s="2"/>
      <c r="B114" s="2"/>
      <c r="C114" s="2"/>
      <c r="D114" s="2"/>
      <c r="E114" s="2"/>
      <c r="F114" s="2"/>
    </row>
    <row r="115" spans="1:6" x14ac:dyDescent="0.25">
      <c r="A115" s="2"/>
      <c r="B115" s="2"/>
      <c r="C115" s="2"/>
      <c r="D115" s="2"/>
      <c r="E115" s="2"/>
      <c r="F115" s="2"/>
    </row>
    <row r="116" spans="1:6" x14ac:dyDescent="0.25">
      <c r="A116" s="2"/>
      <c r="B116" s="2"/>
      <c r="C116" s="2"/>
      <c r="D116" s="2"/>
      <c r="E116" s="2"/>
      <c r="F116" s="2"/>
    </row>
    <row r="117" spans="1:6" x14ac:dyDescent="0.25">
      <c r="A117" s="2"/>
      <c r="B117" s="2"/>
      <c r="C117" s="2"/>
      <c r="D117" s="2"/>
      <c r="E117" s="2"/>
      <c r="F117" s="2"/>
    </row>
    <row r="118" spans="1:6" x14ac:dyDescent="0.25">
      <c r="A118" s="2"/>
      <c r="B118" s="2"/>
      <c r="C118" s="2"/>
      <c r="D118" s="2"/>
      <c r="E118" s="2"/>
      <c r="F118" s="2"/>
    </row>
    <row r="119" spans="1:6" x14ac:dyDescent="0.25">
      <c r="A119" s="2"/>
      <c r="B119" s="2"/>
      <c r="C119" s="2"/>
      <c r="D119" s="2"/>
      <c r="E119" s="2"/>
      <c r="F119" s="2"/>
    </row>
    <row r="120" spans="1:6" x14ac:dyDescent="0.25">
      <c r="A120" s="2"/>
      <c r="B120" s="2"/>
      <c r="C120" s="2"/>
      <c r="D120" s="2"/>
      <c r="E120" s="2"/>
      <c r="F120" s="2"/>
    </row>
  </sheetData>
  <mergeCells count="2">
    <mergeCell ref="A4:F4"/>
    <mergeCell ref="A5:F5"/>
  </mergeCells>
  <printOptions horizontalCentered="1"/>
  <pageMargins left="0" right="0" top="0.98425196850393704" bottom="1.1811023622047245" header="0" footer="0"/>
  <pageSetup paperSize="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36</vt:i4>
      </vt:variant>
    </vt:vector>
  </HeadingPairs>
  <TitlesOfParts>
    <vt:vector size="48" baseType="lpstr">
      <vt:lpstr>ene</vt:lpstr>
      <vt:lpstr>feb</vt:lpstr>
      <vt:lpstr>mar</vt:lpstr>
      <vt:lpstr>abr</vt:lpstr>
      <vt:lpstr>may</vt:lpstr>
      <vt:lpstr>jun</vt:lpstr>
      <vt:lpstr>jul</vt:lpstr>
      <vt:lpstr>ago</vt:lpstr>
      <vt:lpstr>sep</vt:lpstr>
      <vt:lpstr>oct</vt:lpstr>
      <vt:lpstr>nov</vt:lpstr>
      <vt:lpstr>dic</vt:lpstr>
      <vt:lpstr>abr!Área_de_impresión</vt:lpstr>
      <vt:lpstr>ago!Área_de_impresión</vt:lpstr>
      <vt:lpstr>dic!Área_de_impresión</vt:lpstr>
      <vt:lpstr>ene!Área_de_impresión</vt:lpstr>
      <vt:lpstr>feb!Área_de_impresión</vt:lpstr>
      <vt:lpstr>jul!Área_de_impresión</vt:lpstr>
      <vt:lpstr>jun!Área_de_impresión</vt:lpstr>
      <vt:lpstr>mar!Área_de_impresión</vt:lpstr>
      <vt:lpstr>may!Área_de_impresión</vt:lpstr>
      <vt:lpstr>nov!Área_de_impresión</vt:lpstr>
      <vt:lpstr>oct!Área_de_impresión</vt:lpstr>
      <vt:lpstr>sep!Área_de_impresión</vt:lpstr>
      <vt:lpstr>abr!Imprimir_área_IM</vt:lpstr>
      <vt:lpstr>ago!Imprimir_área_IM</vt:lpstr>
      <vt:lpstr>dic!Imprimir_área_IM</vt:lpstr>
      <vt:lpstr>ene!Imprimir_área_IM</vt:lpstr>
      <vt:lpstr>feb!Imprimir_área_IM</vt:lpstr>
      <vt:lpstr>jul!Imprimir_área_IM</vt:lpstr>
      <vt:lpstr>jun!Imprimir_área_IM</vt:lpstr>
      <vt:lpstr>mar!Imprimir_área_IM</vt:lpstr>
      <vt:lpstr>may!Imprimir_área_IM</vt:lpstr>
      <vt:lpstr>nov!Imprimir_área_IM</vt:lpstr>
      <vt:lpstr>oct!Imprimir_área_IM</vt:lpstr>
      <vt:lpstr>sep!Imprimir_área_IM</vt:lpstr>
      <vt:lpstr>abr!Títulos_a_imprimir</vt:lpstr>
      <vt:lpstr>ago!Títulos_a_imprimir</vt:lpstr>
      <vt:lpstr>dic!Títulos_a_imprimir</vt:lpstr>
      <vt:lpstr>ene!Títulos_a_imprimir</vt:lpstr>
      <vt:lpstr>feb!Títulos_a_imprimir</vt:lpstr>
      <vt:lpstr>jul!Títulos_a_imprimir</vt:lpstr>
      <vt:lpstr>jun!Títulos_a_imprimir</vt:lpstr>
      <vt:lpstr>mar!Títulos_a_imprimir</vt:lpstr>
      <vt:lpstr>may!Títulos_a_imprimir</vt:lpstr>
      <vt:lpstr>nov!Títulos_a_imprimir</vt:lpstr>
      <vt:lpstr>oct!Títulos_a_imprimir</vt:lpstr>
      <vt:lpstr>sep!Títulos_a_imprimir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Sergio</dc:creator>
  <cp:lastModifiedBy>Sergio</cp:lastModifiedBy>
  <cp:lastPrinted>2021-12-27T14:15:44Z</cp:lastPrinted>
  <dcterms:created xsi:type="dcterms:W3CDTF">2021-01-25T12:24:07Z</dcterms:created>
  <dcterms:modified xsi:type="dcterms:W3CDTF">2022-02-23T23:17:35Z</dcterms:modified>
</cp:coreProperties>
</file>