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0" windowWidth="15260" windowHeight="7460"/>
  </bookViews>
  <sheets>
    <sheet name="SMA_PRESU_INGRE" sheetId="2" r:id="rId1"/>
  </sheets>
  <externalReferences>
    <externalReference r:id="rId2"/>
  </externalReferences>
  <definedNames>
    <definedName name="_xlnm.Print_Titles" localSheetId="0">SMA_PRESU_INGRE!$1:$1</definedName>
  </definedNames>
  <calcPr calcId="125725"/>
</workbook>
</file>

<file path=xl/calcChain.xml><?xml version="1.0" encoding="utf-8"?>
<calcChain xmlns="http://schemas.openxmlformats.org/spreadsheetml/2006/main">
  <c r="F153" i="2"/>
  <c r="F152"/>
  <c r="F151"/>
  <c r="F148"/>
  <c r="F138" l="1"/>
  <c r="D127"/>
  <c r="E127"/>
  <c r="F127"/>
  <c r="G127"/>
  <c r="H127"/>
  <c r="C127"/>
  <c r="H117"/>
  <c r="H118"/>
  <c r="H119"/>
  <c r="H120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21"/>
  <c r="H122"/>
  <c r="H123"/>
  <c r="H2"/>
  <c r="F135" l="1"/>
  <c r="F136" l="1"/>
  <c r="F142" l="1"/>
  <c r="F139"/>
</calcChain>
</file>

<file path=xl/sharedStrings.xml><?xml version="1.0" encoding="utf-8"?>
<sst xmlns="http://schemas.openxmlformats.org/spreadsheetml/2006/main" count="267" uniqueCount="241">
  <si>
    <t>11100111121011210110</t>
  </si>
  <si>
    <t>INMOBILIARIO</t>
  </si>
  <si>
    <t>11100111211011610311</t>
  </si>
  <si>
    <t>COPARTICIPACIÓN FEDERAL</t>
  </si>
  <si>
    <t>11100111212011210110</t>
  </si>
  <si>
    <t>APORTE.ART. 6º LEY 2495</t>
  </si>
  <si>
    <t>11100111212011620211</t>
  </si>
  <si>
    <t>COPARTICIPACIÓN PROVINCIAL</t>
  </si>
  <si>
    <t>11100111212011630120</t>
  </si>
  <si>
    <t>FONDO FEDERAL SOLIDARIO</t>
  </si>
  <si>
    <t>11100111311011721110</t>
  </si>
  <si>
    <t>ALUMBRADO PUBLICO MUNICIPAL</t>
  </si>
  <si>
    <t>11100111311011722110</t>
  </si>
  <si>
    <t>URBANIZACIÓN</t>
  </si>
  <si>
    <t>11100111311011723110</t>
  </si>
  <si>
    <t>RECOLECCION DE RESIDUOS</t>
  </si>
  <si>
    <t>11100111311011724110</t>
  </si>
  <si>
    <t>INSPECCIÓN E HIGIENE BALDIOS</t>
  </si>
  <si>
    <t>11100111311011725110</t>
  </si>
  <si>
    <t>11100111311011727110</t>
  </si>
  <si>
    <t>TASA DISPOSICION FINAL RSU</t>
  </si>
  <si>
    <t>11100111311011728110</t>
  </si>
  <si>
    <t>SERVICIOS A LA PROP.INMUEBLE</t>
  </si>
  <si>
    <t>11100111311011731110</t>
  </si>
  <si>
    <t>TASA POR INSPECC.SANIT.E HIGIE</t>
  </si>
  <si>
    <t>11100111311011751110</t>
  </si>
  <si>
    <t>TASA ACTUACIONES ADMINISTRATIV</t>
  </si>
  <si>
    <t>11100111411011823110</t>
  </si>
  <si>
    <t>DCHO.OCUPACIÓN O USO ESP.PUBLI</t>
  </si>
  <si>
    <t>11100111411011834110</t>
  </si>
  <si>
    <t>DCHO.HAB..E INSCRIP.ACT.LUCRAT</t>
  </si>
  <si>
    <t>11100111411011931120</t>
  </si>
  <si>
    <t>DCHOS.CON. RED CLOACA</t>
  </si>
  <si>
    <t>11100111411011935120</t>
  </si>
  <si>
    <t>11100111511011912110</t>
  </si>
  <si>
    <t>RED CLOACAL CHACRA IV y 28</t>
  </si>
  <si>
    <t>11100111511011913420</t>
  </si>
  <si>
    <t>RED CLOACAL 44 MANZ.</t>
  </si>
  <si>
    <t>11100111511011914420</t>
  </si>
  <si>
    <t>RED CLOACAL AV.KOESSLER</t>
  </si>
  <si>
    <t>11100111511011915420</t>
  </si>
  <si>
    <t>RED CLOACAL LOS RADALES</t>
  </si>
  <si>
    <t>11100111511011918420</t>
  </si>
  <si>
    <t>REHABIL.RED CL.BºBS.AS.</t>
  </si>
  <si>
    <t>11100111511011919420</t>
  </si>
  <si>
    <t>RED CLOAC.BºV.MAIPU CENTRO</t>
  </si>
  <si>
    <t>11100111511011924110</t>
  </si>
  <si>
    <t>PROGRAM ARRAIGO MEJ HABITAC</t>
  </si>
  <si>
    <t>11100111511011926120</t>
  </si>
  <si>
    <t>FONDO OBRAS PAVIMENTO</t>
  </si>
  <si>
    <t>11100111511011941110</t>
  </si>
  <si>
    <t>RED CLOACAL EL ARENAL</t>
  </si>
  <si>
    <t>11100112411014200110</t>
  </si>
  <si>
    <t>COMISIONES BOMBEROS</t>
  </si>
  <si>
    <t>11100112411014300110</t>
  </si>
  <si>
    <t>COMISIONES ENSATUR</t>
  </si>
  <si>
    <t>11100112411014400120</t>
  </si>
  <si>
    <t>CONT.PARA SANEAMIENTO</t>
  </si>
  <si>
    <t>11100112411014500120</t>
  </si>
  <si>
    <t>CONT.SEG CIUD Y PREV DELITO</t>
  </si>
  <si>
    <t>11100113111012210212</t>
  </si>
  <si>
    <t>REGALÍAS HIDROCARBURÍFERAS</t>
  </si>
  <si>
    <t>11100116211017260320</t>
  </si>
  <si>
    <t>TRASNFERENCIAS VARIAS 10636/50</t>
  </si>
  <si>
    <t>11100116211017360210</t>
  </si>
  <si>
    <t>TRANSF.DEL SECTOR PUBLICO</t>
  </si>
  <si>
    <t>11100121121015111110</t>
  </si>
  <si>
    <t>VTA.TIERRAS 3 DE CABALLERIA</t>
  </si>
  <si>
    <t>11100121121015114110</t>
  </si>
  <si>
    <t>TERRENOS VARIOS</t>
  </si>
  <si>
    <t>11100121121015116110</t>
  </si>
  <si>
    <t>VTA.TIERRAS CALDERON Y GODOY</t>
  </si>
  <si>
    <t>11100121121015121120</t>
  </si>
  <si>
    <t>VTA VAMEP 48 Y FEDERALISMO 10</t>
  </si>
  <si>
    <t>11100121121015122110</t>
  </si>
  <si>
    <t>VENTA VAMEP 36</t>
  </si>
  <si>
    <t>11100121121015123110</t>
  </si>
  <si>
    <t>VTA,TIERRAS PARQUE SUR</t>
  </si>
  <si>
    <t>11100123211017130120</t>
  </si>
  <si>
    <t>11100131111037310110</t>
  </si>
  <si>
    <t>APORTE REINTEGRABLE PCIA NQN</t>
  </si>
  <si>
    <t>11110116212017360220</t>
  </si>
  <si>
    <t>TRANSF.SEC.PUBL.PCIAL VARIAS</t>
  </si>
  <si>
    <t>11130111311011751110</t>
  </si>
  <si>
    <t>11130112411012600120</t>
  </si>
  <si>
    <t>GASTOS CAUSIDICOS LEY 1594 (JU</t>
  </si>
  <si>
    <t>11130112411012622120</t>
  </si>
  <si>
    <t>HONORARIOS ABOGADOS OR.3727/00</t>
  </si>
  <si>
    <t>11130112411012625120</t>
  </si>
  <si>
    <t>11130112411012626120</t>
  </si>
  <si>
    <t>11130112411012627120</t>
  </si>
  <si>
    <t>11130112411012629120</t>
  </si>
  <si>
    <t>11130112411012630120</t>
  </si>
  <si>
    <t>11130112411012631120</t>
  </si>
  <si>
    <t>11160122111034110320</t>
  </si>
  <si>
    <t>RECUP.VIVIENDAS (I.V.H.)</t>
  </si>
  <si>
    <t>11230116111017110420</t>
  </si>
  <si>
    <t>FONDO DE BIBLIOTECAS POPULARES</t>
  </si>
  <si>
    <t>11230116211017110120</t>
  </si>
  <si>
    <t>11232112411015201120</t>
  </si>
  <si>
    <t>11261111411011811110</t>
  </si>
  <si>
    <t>ESTADIA VEHIC PLAYA ESTAC</t>
  </si>
  <si>
    <t>11300111311011741110</t>
  </si>
  <si>
    <t>TASA SUPERV.DE SERV.TURÍSTICOS</t>
  </si>
  <si>
    <t>11300116111014300420</t>
  </si>
  <si>
    <t>CONTRIBUCIÓN ENSATUR</t>
  </si>
  <si>
    <t>11310112411012628110</t>
  </si>
  <si>
    <t>FONDO DE PROMOCION TURISTICA</t>
  </si>
  <si>
    <t>TRANSF.DEL SECTOR PRIVADO</t>
  </si>
  <si>
    <t>11410123211033110120</t>
  </si>
  <si>
    <t>DEVOLUCION PRESTAMOS PMDS</t>
  </si>
  <si>
    <t>11430113600017360220</t>
  </si>
  <si>
    <t>11440123211017110110</t>
  </si>
  <si>
    <t>RECUPERACIÓN DE PTMOS.A C/PZO.</t>
  </si>
  <si>
    <t>11500111311011712110</t>
  </si>
  <si>
    <t>TASA POR USO DE PLATAFORMA</t>
  </si>
  <si>
    <t>11500111411011851110</t>
  </si>
  <si>
    <t>DCHOS. DE CEMENTERIO</t>
  </si>
  <si>
    <t>11500112311012600110</t>
  </si>
  <si>
    <t>TERMINAL  OMNIBUS Expensas</t>
  </si>
  <si>
    <t>11500112411011852110</t>
  </si>
  <si>
    <t>SERVICIOS ESPECIALES</t>
  </si>
  <si>
    <t>11520111311011710110</t>
  </si>
  <si>
    <t>TASA ACARREO VEHICULOS</t>
  </si>
  <si>
    <t>11530111111011520120</t>
  </si>
  <si>
    <t>IMPUESTO CASINO T.U.P.</t>
  </si>
  <si>
    <t>11552111311011751110</t>
  </si>
  <si>
    <t>11565116212017310220</t>
  </si>
  <si>
    <t>MANTENIMIENTO ESCUELAS</t>
  </si>
  <si>
    <t>11600111121011111110</t>
  </si>
  <si>
    <t>PATENTE AUTOMOTOR</t>
  </si>
  <si>
    <t>11600111311011753110</t>
  </si>
  <si>
    <t>TASAS PAGADAS POR DUPLICIDAD</t>
  </si>
  <si>
    <t>11600111311012450110</t>
  </si>
  <si>
    <t>RECARGO TASAS</t>
  </si>
  <si>
    <t>11600111411011831110</t>
  </si>
  <si>
    <t>DCHO.PUBLIC.PROM.Y PROPAGANDA</t>
  </si>
  <si>
    <t>11600111411011833110</t>
  </si>
  <si>
    <t>DCHOS.POR VTA. AMBULANTE</t>
  </si>
  <si>
    <t>11600112211012410110</t>
  </si>
  <si>
    <t>MULTAS TRANSITO MUNICIPAL</t>
  </si>
  <si>
    <t>11600112211012410120</t>
  </si>
  <si>
    <t>MULTAS DE TRANSITO</t>
  </si>
  <si>
    <t>11600112211012440110</t>
  </si>
  <si>
    <t>MULTAS VARIAS</t>
  </si>
  <si>
    <t>11600112311012510110</t>
  </si>
  <si>
    <t>CONCESIONES MUNICIPALES</t>
  </si>
  <si>
    <t>11600116111014200420</t>
  </si>
  <si>
    <t>CONTRIBUCIÓN A BOMBEROS</t>
  </si>
  <si>
    <t>11623112411014100110</t>
  </si>
  <si>
    <t>CONT.Q'INCIDEN S/RIFAS Y OTROS</t>
  </si>
  <si>
    <t>11700111411011821110</t>
  </si>
  <si>
    <t>DCHOS.MENSURA Y RELEVAMIENTO</t>
  </si>
  <si>
    <t>11700111411011822110</t>
  </si>
  <si>
    <t>DCHO.EDIFICACIÓNyOBRAS EN GRAL</t>
  </si>
  <si>
    <t>11700111411011835110</t>
  </si>
  <si>
    <t>DCHO.OCUPAC.ESP.AEREOySUBTERR.</t>
  </si>
  <si>
    <t>11700112211012420110</t>
  </si>
  <si>
    <t>MULTAS OBRAS PARTICULARES</t>
  </si>
  <si>
    <t>11700112411012600120</t>
  </si>
  <si>
    <t>REGISTRO CONSULTORES AMBIENTAL</t>
  </si>
  <si>
    <t>11700116212017360110</t>
  </si>
  <si>
    <t>TENENCIA ANIMALES DE COMPAÑIA</t>
  </si>
  <si>
    <t>11780111511011920120</t>
  </si>
  <si>
    <t>CONTRIBUCION INFRAESTRUCTURA</t>
  </si>
  <si>
    <t>13100112211012430110</t>
  </si>
  <si>
    <t>MULTAS JUZGADO DE FALTAS</t>
  </si>
  <si>
    <t>17000116111012520420</t>
  </si>
  <si>
    <t>ORGANISMO DE CONTROL MUNICIPAL</t>
  </si>
  <si>
    <t>CUENTA</t>
  </si>
  <si>
    <t>NOMBRE</t>
  </si>
  <si>
    <t>PRES. INICIAL</t>
  </si>
  <si>
    <t>INCORPORAC.</t>
  </si>
  <si>
    <t>PRESU.TOTAL</t>
  </si>
  <si>
    <t>MES ANTERIOR</t>
  </si>
  <si>
    <t>11161122211022210323</t>
  </si>
  <si>
    <t>MEJORA TU CASA  M.T.C</t>
  </si>
  <si>
    <t>11161122111011936422</t>
  </si>
  <si>
    <t>DEV. PRESTAMO M.T.C.</t>
  </si>
  <si>
    <t>11100116211017360224</t>
  </si>
  <si>
    <t>FONDO EMP.PRODUCT.109047/03</t>
  </si>
  <si>
    <t>CONTRIB.DEPOSITOS RSU</t>
  </si>
  <si>
    <t>11520112211012410120</t>
  </si>
  <si>
    <t>MULTAS TRANSITO POLICIA</t>
  </si>
  <si>
    <t>11100116211017360220</t>
  </si>
  <si>
    <t>11400112411017110120</t>
  </si>
  <si>
    <t>FDO.EMERG.SOLIDARIO</t>
  </si>
  <si>
    <t>11520112211012411120</t>
  </si>
  <si>
    <t>MULTAS TRANSITO GENDARMERIA</t>
  </si>
  <si>
    <t>11130112411012632120</t>
  </si>
  <si>
    <t>TOTALES</t>
  </si>
  <si>
    <t>saldo</t>
  </si>
  <si>
    <t>11700121100034110420</t>
  </si>
  <si>
    <t>RECUPERO FINANC.VIVIENDAS</t>
  </si>
  <si>
    <t>ingresos</t>
  </si>
  <si>
    <t>egresos</t>
  </si>
  <si>
    <t>Subsecretaria de Hacienda</t>
  </si>
  <si>
    <t>11100111511011925110</t>
  </si>
  <si>
    <t>RED GAS Bº PERIFERICOS</t>
  </si>
  <si>
    <t>11130112411012633120</t>
  </si>
  <si>
    <t>11230116111017110120</t>
  </si>
  <si>
    <t>11500111311011751110</t>
  </si>
  <si>
    <t>11631132410038131120</t>
  </si>
  <si>
    <t>FDO DE GTIA Y REPARO 109047/29</t>
  </si>
  <si>
    <t>11100111311011731120</t>
  </si>
  <si>
    <t>LIC.COMERCIALES ENT.FINANC.TUP</t>
  </si>
  <si>
    <t>11100112411011726120</t>
  </si>
  <si>
    <t>RESIDUOS PATOGENOS</t>
  </si>
  <si>
    <t>11100113111012230212</t>
  </si>
  <si>
    <t>REGALIAS FONDO LEY 2615</t>
  </si>
  <si>
    <t>11100116211017260420</t>
  </si>
  <si>
    <t>TRANSF. CLUBES EN OBRAS-GIM</t>
  </si>
  <si>
    <t>11400111111011520120</t>
  </si>
  <si>
    <t>IMP.AL CASINO Des.Soc.</t>
  </si>
  <si>
    <t>11400111511011922110</t>
  </si>
  <si>
    <t>FDO.SOLIDARIO PROG.ARRAIGO(CL)</t>
  </si>
  <si>
    <t>11600115611015440110</t>
  </si>
  <si>
    <t>REMANENTE FIN.EJ.ANTERIOR</t>
  </si>
  <si>
    <t>11626116111011854110</t>
  </si>
  <si>
    <t>11600111211011751110</t>
  </si>
  <si>
    <t>11100111511011925120</t>
  </si>
  <si>
    <t>RED GAS EL PORTAL/KALEUCHE</t>
  </si>
  <si>
    <t>11400116111033110110</t>
  </si>
  <si>
    <t>11600131625016210210</t>
  </si>
  <si>
    <t>TRANSF.SECTOR FINANCIERO</t>
  </si>
  <si>
    <t>11624111311011755110</t>
  </si>
  <si>
    <t>11320111311011743420</t>
  </si>
  <si>
    <t>ing</t>
  </si>
  <si>
    <t>orden</t>
  </si>
  <si>
    <t>11100113111012230120</t>
  </si>
  <si>
    <t>FONDOS LEY 2615 RENEGOC</t>
  </si>
  <si>
    <t>11412122211022210313</t>
  </si>
  <si>
    <t>C.I.C. CTRO INTEG.COMUNITARIO</t>
  </si>
  <si>
    <t>11631111611011501110</t>
  </si>
  <si>
    <t>RECAUD. A IDENTIFICAR /23</t>
  </si>
  <si>
    <t>ANALISIS S/PRESUPUESTO TOTAL</t>
  </si>
  <si>
    <t>DEPURACION FONDOS AFECT Y OBRAS DELEGA</t>
  </si>
  <si>
    <t>ANALISIS S/PRESUPUESTO NETO DE OBRA DELG.Y AFECT</t>
  </si>
  <si>
    <t>Diferencia</t>
  </si>
  <si>
    <t>Superavit</t>
  </si>
  <si>
    <t>deficit global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</si>
</sst>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17" fontId="5" fillId="2" borderId="1" xfId="1" applyNumberFormat="1" applyFont="1" applyFill="1" applyBorder="1" applyAlignment="1">
      <alignment horizontal="center"/>
    </xf>
    <xf numFmtId="43" fontId="2" fillId="0" borderId="1" xfId="1" applyFont="1" applyBorder="1"/>
    <xf numFmtId="43" fontId="5" fillId="2" borderId="2" xfId="1" applyFont="1" applyFill="1" applyBorder="1" applyAlignment="1">
      <alignment horizontal="center"/>
    </xf>
    <xf numFmtId="43" fontId="3" fillId="0" borderId="0" xfId="0" applyNumberFormat="1" applyFont="1"/>
    <xf numFmtId="43" fontId="7" fillId="0" borderId="2" xfId="1" applyFont="1" applyFill="1" applyBorder="1"/>
    <xf numFmtId="43" fontId="7" fillId="0" borderId="0" xfId="1" applyFont="1"/>
    <xf numFmtId="43" fontId="5" fillId="2" borderId="1" xfId="1" applyNumberFormat="1" applyFont="1" applyFill="1" applyBorder="1" applyAlignment="1">
      <alignment horizontal="center"/>
    </xf>
    <xf numFmtId="43" fontId="5" fillId="3" borderId="1" xfId="1" applyNumberFormat="1" applyFont="1" applyFill="1" applyBorder="1"/>
    <xf numFmtId="43" fontId="3" fillId="0" borderId="0" xfId="1" applyNumberFormat="1" applyFont="1"/>
    <xf numFmtId="43" fontId="3" fillId="5" borderId="0" xfId="1" applyNumberFormat="1" applyFont="1" applyFill="1"/>
    <xf numFmtId="43" fontId="3" fillId="4" borderId="0" xfId="1" applyNumberFormat="1" applyFont="1" applyFill="1"/>
    <xf numFmtId="43" fontId="0" fillId="0" borderId="0" xfId="0" applyNumberFormat="1"/>
    <xf numFmtId="43" fontId="3" fillId="0" borderId="0" xfId="1" applyFont="1"/>
    <xf numFmtId="0" fontId="5" fillId="3" borderId="1" xfId="0" applyFont="1" applyFill="1" applyBorder="1" applyAlignment="1">
      <alignment horizontal="center"/>
    </xf>
    <xf numFmtId="43" fontId="8" fillId="0" borderId="0" xfId="1" applyNumberFormat="1" applyFont="1"/>
    <xf numFmtId="43" fontId="3" fillId="6" borderId="0" xfId="1" applyNumberFormat="1" applyFont="1" applyFill="1"/>
    <xf numFmtId="43" fontId="5" fillId="6" borderId="0" xfId="1" applyNumberFormat="1" applyFont="1" applyFill="1"/>
    <xf numFmtId="43" fontId="5" fillId="6" borderId="1" xfId="1" applyNumberFormat="1" applyFont="1" applyFill="1" applyBorder="1"/>
    <xf numFmtId="43" fontId="8" fillId="5" borderId="0" xfId="1" applyNumberFormat="1" applyFont="1" applyFill="1"/>
    <xf numFmtId="10" fontId="3" fillId="4" borderId="0" xfId="2" applyNumberFormat="1" applyFont="1" applyFill="1"/>
    <xf numFmtId="43" fontId="3" fillId="4" borderId="1" xfId="1" applyNumberFormat="1" applyFont="1" applyFill="1" applyBorder="1"/>
    <xf numFmtId="43" fontId="5" fillId="5" borderId="1" xfId="1" applyNumberFormat="1" applyFont="1" applyFill="1" applyBorder="1"/>
    <xf numFmtId="43" fontId="5" fillId="5" borderId="0" xfId="1" applyNumberFormat="1" applyFont="1" applyFill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A_PRESU_EGRE_DICIEMBRE2021%20al%20T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gre"/>
    </sheetNames>
    <sheetDataSet>
      <sheetData sheetId="0">
        <row r="677">
          <cell r="G677">
            <v>2295749436.960001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3"/>
  <sheetViews>
    <sheetView tabSelected="1" topLeftCell="A121" workbookViewId="0">
      <selection activeCell="A130" sqref="A130"/>
    </sheetView>
  </sheetViews>
  <sheetFormatPr baseColWidth="10" defaultRowHeight="14.5"/>
  <cols>
    <col min="1" max="1" width="21.26953125" style="3" bestFit="1" customWidth="1"/>
    <col min="2" max="2" width="40" style="3" customWidth="1"/>
    <col min="3" max="3" width="14.7265625" style="13" customWidth="1"/>
    <col min="4" max="4" width="14" style="13" customWidth="1"/>
    <col min="5" max="5" width="14.54296875" style="13" customWidth="1"/>
    <col min="6" max="6" width="15.54296875" style="13" customWidth="1"/>
    <col min="7" max="7" width="14" style="13" customWidth="1"/>
    <col min="8" max="8" width="15.1796875" style="3" customWidth="1"/>
    <col min="9" max="9" width="13.54296875" bestFit="1" customWidth="1"/>
    <col min="10" max="10" width="26" customWidth="1"/>
    <col min="11" max="11" width="40" customWidth="1"/>
    <col min="12" max="16" width="14" customWidth="1"/>
    <col min="17" max="17" width="12.36328125" bestFit="1" customWidth="1"/>
    <col min="18" max="18" width="1" customWidth="1"/>
    <col min="19" max="19" width="10" customWidth="1"/>
  </cols>
  <sheetData>
    <row r="1" spans="1:19">
      <c r="A1" s="2" t="s">
        <v>169</v>
      </c>
      <c r="B1" s="2" t="s">
        <v>170</v>
      </c>
      <c r="C1" s="11" t="s">
        <v>171</v>
      </c>
      <c r="D1" s="11" t="s">
        <v>172</v>
      </c>
      <c r="E1" s="11" t="s">
        <v>173</v>
      </c>
      <c r="F1" s="11" t="s">
        <v>174</v>
      </c>
      <c r="G1" s="5">
        <v>44531</v>
      </c>
      <c r="H1" s="7" t="s">
        <v>191</v>
      </c>
      <c r="R1" t="s">
        <v>227</v>
      </c>
      <c r="S1" t="s">
        <v>228</v>
      </c>
    </row>
    <row r="2" spans="1:19">
      <c r="A2" s="6" t="s">
        <v>0</v>
      </c>
      <c r="B2" s="6" t="s">
        <v>1</v>
      </c>
      <c r="C2" s="6">
        <v>15000</v>
      </c>
      <c r="D2" s="6">
        <v>0</v>
      </c>
      <c r="E2" s="6">
        <v>15000</v>
      </c>
      <c r="F2" s="6">
        <v>0</v>
      </c>
      <c r="G2" s="6">
        <v>0</v>
      </c>
      <c r="H2" s="6">
        <f>+E2-F2-G2</f>
        <v>15000</v>
      </c>
      <c r="R2">
        <v>1</v>
      </c>
      <c r="S2">
        <v>0</v>
      </c>
    </row>
    <row r="3" spans="1:19">
      <c r="A3" s="6" t="s">
        <v>2</v>
      </c>
      <c r="B3" s="6" t="s">
        <v>3</v>
      </c>
      <c r="C3" s="6">
        <v>197490000</v>
      </c>
      <c r="D3" s="6">
        <v>36359960.619999997</v>
      </c>
      <c r="E3" s="6">
        <v>233849960.62</v>
      </c>
      <c r="F3" s="6">
        <v>215999249.88999999</v>
      </c>
      <c r="G3" s="6">
        <v>23971221.350000001</v>
      </c>
      <c r="H3" s="6">
        <f t="shared" ref="H3:H66" si="0">+E3-F3-G3</f>
        <v>-6120510.6199999824</v>
      </c>
      <c r="R3">
        <v>1</v>
      </c>
      <c r="S3">
        <v>0</v>
      </c>
    </row>
    <row r="4" spans="1:19">
      <c r="A4" s="6" t="s">
        <v>4</v>
      </c>
      <c r="B4" s="6" t="s">
        <v>5</v>
      </c>
      <c r="C4" s="6">
        <v>9920000</v>
      </c>
      <c r="D4" s="6">
        <v>3244062.63</v>
      </c>
      <c r="E4" s="6">
        <v>13164062.630000001</v>
      </c>
      <c r="F4" s="6">
        <v>12541050.42</v>
      </c>
      <c r="G4" s="6">
        <v>932487.89</v>
      </c>
      <c r="H4" s="6">
        <f t="shared" si="0"/>
        <v>-309475.67999999912</v>
      </c>
      <c r="I4" s="9"/>
      <c r="R4">
        <v>1</v>
      </c>
      <c r="S4">
        <v>0</v>
      </c>
    </row>
    <row r="5" spans="1:19">
      <c r="A5" s="6" t="s">
        <v>6</v>
      </c>
      <c r="B5" s="6" t="s">
        <v>7</v>
      </c>
      <c r="C5" s="6">
        <v>331100000</v>
      </c>
      <c r="D5" s="6">
        <v>120272733.63</v>
      </c>
      <c r="E5" s="6">
        <v>451372733.63</v>
      </c>
      <c r="F5" s="6">
        <v>402902042.91000003</v>
      </c>
      <c r="G5" s="6">
        <v>44085317.18</v>
      </c>
      <c r="H5" s="6">
        <f t="shared" si="0"/>
        <v>4385373.5399999693</v>
      </c>
      <c r="I5" s="9"/>
      <c r="R5">
        <v>1</v>
      </c>
      <c r="S5">
        <v>0</v>
      </c>
    </row>
    <row r="6" spans="1:19">
      <c r="A6" s="6" t="s">
        <v>8</v>
      </c>
      <c r="B6" s="6" t="s">
        <v>9</v>
      </c>
      <c r="C6" s="6">
        <v>0</v>
      </c>
      <c r="D6" s="6">
        <v>4067.38</v>
      </c>
      <c r="E6" s="6">
        <v>4067.38</v>
      </c>
      <c r="F6" s="6">
        <v>0</v>
      </c>
      <c r="G6" s="6">
        <v>0</v>
      </c>
      <c r="H6" s="6">
        <f t="shared" si="0"/>
        <v>4067.38</v>
      </c>
      <c r="I6" s="9"/>
      <c r="R6">
        <v>1</v>
      </c>
      <c r="S6">
        <v>0</v>
      </c>
    </row>
    <row r="7" spans="1:19">
      <c r="A7" s="6" t="s">
        <v>10</v>
      </c>
      <c r="B7" s="6" t="s">
        <v>11</v>
      </c>
      <c r="C7" s="6">
        <v>7022037</v>
      </c>
      <c r="D7" s="6">
        <v>5828758.9800000004</v>
      </c>
      <c r="E7" s="6">
        <v>12850795.98</v>
      </c>
      <c r="F7" s="6">
        <v>13527092.800000001</v>
      </c>
      <c r="G7" s="6">
        <v>1500690.62</v>
      </c>
      <c r="H7" s="6">
        <f t="shared" si="0"/>
        <v>-2176987.4400000004</v>
      </c>
      <c r="R7">
        <v>1</v>
      </c>
      <c r="S7">
        <v>0</v>
      </c>
    </row>
    <row r="8" spans="1:19">
      <c r="A8" s="6" t="s">
        <v>12</v>
      </c>
      <c r="B8" s="6" t="s">
        <v>13</v>
      </c>
      <c r="C8" s="6">
        <v>15000</v>
      </c>
      <c r="D8" s="6">
        <v>0</v>
      </c>
      <c r="E8" s="6">
        <v>15000</v>
      </c>
      <c r="F8" s="6">
        <v>2714.81</v>
      </c>
      <c r="G8" s="6">
        <v>155.69</v>
      </c>
      <c r="H8" s="6">
        <f t="shared" si="0"/>
        <v>12129.5</v>
      </c>
      <c r="R8">
        <v>1</v>
      </c>
      <c r="S8">
        <v>0</v>
      </c>
    </row>
    <row r="9" spans="1:19">
      <c r="A9" s="6" t="s">
        <v>14</v>
      </c>
      <c r="B9" s="6" t="s">
        <v>15</v>
      </c>
      <c r="C9" s="6">
        <v>1000000</v>
      </c>
      <c r="D9" s="6">
        <v>0</v>
      </c>
      <c r="E9" s="6">
        <v>1000000</v>
      </c>
      <c r="F9" s="6">
        <v>963.38</v>
      </c>
      <c r="G9" s="6">
        <v>482.34</v>
      </c>
      <c r="H9" s="6">
        <f t="shared" si="0"/>
        <v>998554.28</v>
      </c>
      <c r="R9">
        <v>1</v>
      </c>
      <c r="S9">
        <v>0</v>
      </c>
    </row>
    <row r="10" spans="1:19">
      <c r="A10" s="6" t="s">
        <v>16</v>
      </c>
      <c r="B10" s="6" t="s">
        <v>17</v>
      </c>
      <c r="C10" s="6">
        <v>29973930</v>
      </c>
      <c r="D10" s="6">
        <v>3175216.34</v>
      </c>
      <c r="E10" s="6">
        <v>33149146.34</v>
      </c>
      <c r="F10" s="6">
        <v>32928297.199999999</v>
      </c>
      <c r="G10" s="6">
        <v>3743056.8</v>
      </c>
      <c r="H10" s="6">
        <f t="shared" si="0"/>
        <v>-3522207.6599999992</v>
      </c>
      <c r="R10">
        <v>1</v>
      </c>
      <c r="S10">
        <v>0</v>
      </c>
    </row>
    <row r="11" spans="1:19">
      <c r="A11" s="6" t="s">
        <v>18</v>
      </c>
      <c r="B11" s="6" t="s">
        <v>11</v>
      </c>
      <c r="C11" s="6">
        <v>66000000</v>
      </c>
      <c r="D11" s="6">
        <v>0</v>
      </c>
      <c r="E11" s="6">
        <v>66000000</v>
      </c>
      <c r="F11" s="6">
        <v>16572776.960000001</v>
      </c>
      <c r="G11" s="6">
        <v>0</v>
      </c>
      <c r="H11" s="6">
        <f t="shared" si="0"/>
        <v>49427223.039999999</v>
      </c>
      <c r="R11">
        <v>1</v>
      </c>
      <c r="S11">
        <v>0</v>
      </c>
    </row>
    <row r="12" spans="1:19">
      <c r="A12" s="6" t="s">
        <v>19</v>
      </c>
      <c r="B12" s="6" t="s">
        <v>20</v>
      </c>
      <c r="C12" s="6">
        <v>5000</v>
      </c>
      <c r="D12" s="6">
        <v>0</v>
      </c>
      <c r="E12" s="6">
        <v>5000</v>
      </c>
      <c r="F12" s="6">
        <v>629.38</v>
      </c>
      <c r="G12" s="6">
        <v>60</v>
      </c>
      <c r="H12" s="6">
        <f t="shared" si="0"/>
        <v>4310.62</v>
      </c>
      <c r="R12">
        <v>1</v>
      </c>
      <c r="S12">
        <v>0</v>
      </c>
    </row>
    <row r="13" spans="1:19">
      <c r="A13" s="6" t="s">
        <v>21</v>
      </c>
      <c r="B13" s="6" t="s">
        <v>22</v>
      </c>
      <c r="C13" s="6">
        <v>157478684</v>
      </c>
      <c r="D13" s="6">
        <v>26377024.59</v>
      </c>
      <c r="E13" s="6">
        <v>183855708.59</v>
      </c>
      <c r="F13" s="6">
        <v>174431294.06999999</v>
      </c>
      <c r="G13" s="6">
        <v>17404696.190000001</v>
      </c>
      <c r="H13" s="6">
        <f t="shared" si="0"/>
        <v>-7980281.6699999906</v>
      </c>
      <c r="R13">
        <v>1</v>
      </c>
      <c r="S13">
        <v>0</v>
      </c>
    </row>
    <row r="14" spans="1:19">
      <c r="A14" s="6" t="s">
        <v>23</v>
      </c>
      <c r="B14" s="6" t="s">
        <v>24</v>
      </c>
      <c r="C14" s="6">
        <v>21708460</v>
      </c>
      <c r="D14" s="6">
        <v>9925597.4100000001</v>
      </c>
      <c r="E14" s="6">
        <v>31634057.41</v>
      </c>
      <c r="F14" s="6">
        <v>30711184.829999998</v>
      </c>
      <c r="G14" s="6">
        <v>3621229.67</v>
      </c>
      <c r="H14" s="6">
        <f t="shared" si="0"/>
        <v>-2698357.089999998</v>
      </c>
      <c r="R14">
        <v>1</v>
      </c>
      <c r="S14">
        <v>0</v>
      </c>
    </row>
    <row r="15" spans="1:19">
      <c r="A15" s="6" t="s">
        <v>204</v>
      </c>
      <c r="B15" s="6" t="s">
        <v>205</v>
      </c>
      <c r="C15" s="6">
        <v>4003495</v>
      </c>
      <c r="D15" s="6">
        <v>1915661</v>
      </c>
      <c r="E15" s="6">
        <v>5919156</v>
      </c>
      <c r="F15" s="6">
        <v>4531777.2</v>
      </c>
      <c r="G15" s="6">
        <v>1387378.8</v>
      </c>
      <c r="H15" s="6">
        <f t="shared" si="0"/>
        <v>0</v>
      </c>
      <c r="I15" s="9"/>
      <c r="R15">
        <v>1</v>
      </c>
      <c r="S15">
        <v>0</v>
      </c>
    </row>
    <row r="16" spans="1:19">
      <c r="A16" s="6" t="s">
        <v>25</v>
      </c>
      <c r="B16" s="6" t="s">
        <v>26</v>
      </c>
      <c r="C16" s="6">
        <v>5699273</v>
      </c>
      <c r="D16" s="6">
        <v>3843914.33</v>
      </c>
      <c r="E16" s="6">
        <v>9543187.3300000001</v>
      </c>
      <c r="F16" s="6">
        <v>8114812.5199999996</v>
      </c>
      <c r="G16" s="6">
        <v>905693</v>
      </c>
      <c r="H16" s="6">
        <f t="shared" si="0"/>
        <v>522681.81000000052</v>
      </c>
      <c r="I16" s="10"/>
      <c r="R16">
        <v>1</v>
      </c>
      <c r="S16">
        <v>0</v>
      </c>
    </row>
    <row r="17" spans="1:19">
      <c r="A17" s="6" t="s">
        <v>27</v>
      </c>
      <c r="B17" s="6" t="s">
        <v>28</v>
      </c>
      <c r="C17" s="6">
        <v>19414512</v>
      </c>
      <c r="D17" s="6">
        <v>0</v>
      </c>
      <c r="E17" s="6">
        <v>19414512</v>
      </c>
      <c r="F17" s="6">
        <v>10015398.92</v>
      </c>
      <c r="G17" s="6">
        <v>389784.87</v>
      </c>
      <c r="H17" s="6">
        <f t="shared" si="0"/>
        <v>9009328.2100000009</v>
      </c>
      <c r="R17">
        <v>1</v>
      </c>
      <c r="S17">
        <v>0</v>
      </c>
    </row>
    <row r="18" spans="1:19">
      <c r="A18" s="6" t="s">
        <v>29</v>
      </c>
      <c r="B18" s="6" t="s">
        <v>30</v>
      </c>
      <c r="C18" s="6">
        <v>745536</v>
      </c>
      <c r="D18" s="6">
        <v>0</v>
      </c>
      <c r="E18" s="6">
        <v>745536</v>
      </c>
      <c r="F18" s="6">
        <v>1180492.5</v>
      </c>
      <c r="G18" s="6">
        <v>151307.5</v>
      </c>
      <c r="H18" s="6">
        <f t="shared" si="0"/>
        <v>-586264</v>
      </c>
      <c r="R18">
        <v>1</v>
      </c>
      <c r="S18">
        <v>0</v>
      </c>
    </row>
    <row r="19" spans="1:19">
      <c r="A19" s="6" t="s">
        <v>31</v>
      </c>
      <c r="B19" s="6" t="s">
        <v>32</v>
      </c>
      <c r="C19" s="6">
        <v>10000</v>
      </c>
      <c r="D19" s="6">
        <v>0</v>
      </c>
      <c r="E19" s="6">
        <v>10000</v>
      </c>
      <c r="F19" s="6">
        <v>0</v>
      </c>
      <c r="G19" s="6">
        <v>0</v>
      </c>
      <c r="H19" s="6">
        <f t="shared" si="0"/>
        <v>10000</v>
      </c>
      <c r="R19">
        <v>1</v>
      </c>
      <c r="S19">
        <v>0</v>
      </c>
    </row>
    <row r="20" spans="1:19">
      <c r="A20" s="6" t="s">
        <v>33</v>
      </c>
      <c r="B20" s="6" t="s">
        <v>32</v>
      </c>
      <c r="C20" s="6">
        <v>0</v>
      </c>
      <c r="D20" s="6">
        <v>0</v>
      </c>
      <c r="E20" s="6">
        <v>0</v>
      </c>
      <c r="F20" s="6">
        <v>75</v>
      </c>
      <c r="G20" s="6">
        <v>50</v>
      </c>
      <c r="H20" s="6">
        <f t="shared" si="0"/>
        <v>-125</v>
      </c>
      <c r="R20">
        <v>1</v>
      </c>
      <c r="S20">
        <v>0</v>
      </c>
    </row>
    <row r="21" spans="1:19">
      <c r="A21" s="6" t="s">
        <v>34</v>
      </c>
      <c r="B21" s="6" t="s">
        <v>35</v>
      </c>
      <c r="C21" s="6">
        <v>5000</v>
      </c>
      <c r="D21" s="6">
        <v>0</v>
      </c>
      <c r="E21" s="6">
        <v>5000</v>
      </c>
      <c r="F21" s="6">
        <v>713.02</v>
      </c>
      <c r="G21" s="6">
        <v>0</v>
      </c>
      <c r="H21" s="6">
        <f t="shared" si="0"/>
        <v>4286.9799999999996</v>
      </c>
      <c r="R21">
        <v>1</v>
      </c>
      <c r="S21">
        <v>0</v>
      </c>
    </row>
    <row r="22" spans="1:19">
      <c r="A22" s="6" t="s">
        <v>36</v>
      </c>
      <c r="B22" s="6" t="s">
        <v>37</v>
      </c>
      <c r="C22" s="6">
        <v>5000</v>
      </c>
      <c r="D22" s="6">
        <v>0</v>
      </c>
      <c r="E22" s="6">
        <v>5000</v>
      </c>
      <c r="F22" s="6">
        <v>123.24</v>
      </c>
      <c r="G22" s="6">
        <v>10.27</v>
      </c>
      <c r="H22" s="6">
        <f t="shared" si="0"/>
        <v>4866.49</v>
      </c>
      <c r="R22">
        <v>1</v>
      </c>
      <c r="S22">
        <v>0</v>
      </c>
    </row>
    <row r="23" spans="1:19">
      <c r="A23" s="6" t="s">
        <v>38</v>
      </c>
      <c r="B23" s="6" t="s">
        <v>39</v>
      </c>
      <c r="C23" s="6">
        <v>50000</v>
      </c>
      <c r="D23" s="6">
        <v>0</v>
      </c>
      <c r="E23" s="6">
        <v>50000</v>
      </c>
      <c r="F23" s="6">
        <v>13412.58</v>
      </c>
      <c r="G23" s="6">
        <v>3058.6</v>
      </c>
      <c r="H23" s="6">
        <f t="shared" si="0"/>
        <v>33528.82</v>
      </c>
      <c r="R23">
        <v>1</v>
      </c>
      <c r="S23">
        <v>0</v>
      </c>
    </row>
    <row r="24" spans="1:19">
      <c r="A24" s="6" t="s">
        <v>40</v>
      </c>
      <c r="B24" s="6" t="s">
        <v>41</v>
      </c>
      <c r="C24" s="6">
        <v>2000</v>
      </c>
      <c r="D24" s="6">
        <v>0</v>
      </c>
      <c r="E24" s="6">
        <v>2000</v>
      </c>
      <c r="F24" s="6">
        <v>1270.3399999999999</v>
      </c>
      <c r="G24" s="6">
        <v>584.79999999999995</v>
      </c>
      <c r="H24" s="6">
        <f t="shared" si="0"/>
        <v>144.86000000000013</v>
      </c>
      <c r="R24">
        <v>1</v>
      </c>
      <c r="S24">
        <v>0</v>
      </c>
    </row>
    <row r="25" spans="1:19">
      <c r="A25" s="6" t="s">
        <v>42</v>
      </c>
      <c r="B25" s="6" t="s">
        <v>43</v>
      </c>
      <c r="C25" s="6">
        <v>0</v>
      </c>
      <c r="D25" s="6">
        <v>0</v>
      </c>
      <c r="E25" s="6">
        <v>0</v>
      </c>
      <c r="F25" s="6">
        <v>428</v>
      </c>
      <c r="G25" s="6">
        <v>0</v>
      </c>
      <c r="H25" s="6">
        <f t="shared" si="0"/>
        <v>-428</v>
      </c>
      <c r="R25">
        <v>1</v>
      </c>
      <c r="S25">
        <v>0</v>
      </c>
    </row>
    <row r="26" spans="1:19">
      <c r="A26" s="6" t="s">
        <v>44</v>
      </c>
      <c r="B26" s="6" t="s">
        <v>45</v>
      </c>
      <c r="C26" s="6">
        <v>5000</v>
      </c>
      <c r="D26" s="6">
        <v>0</v>
      </c>
      <c r="E26" s="6">
        <v>5000</v>
      </c>
      <c r="F26" s="6">
        <v>669.98</v>
      </c>
      <c r="G26" s="6">
        <v>0</v>
      </c>
      <c r="H26" s="6">
        <f t="shared" si="0"/>
        <v>4330.0200000000004</v>
      </c>
      <c r="R26">
        <v>1</v>
      </c>
      <c r="S26">
        <v>0</v>
      </c>
    </row>
    <row r="27" spans="1:19">
      <c r="A27" s="6" t="s">
        <v>46</v>
      </c>
      <c r="B27" s="6" t="s">
        <v>47</v>
      </c>
      <c r="C27" s="6">
        <v>0</v>
      </c>
      <c r="D27" s="6">
        <v>0</v>
      </c>
      <c r="E27" s="6">
        <v>0</v>
      </c>
      <c r="F27" s="6">
        <v>7489.3</v>
      </c>
      <c r="G27" s="6">
        <v>98.66</v>
      </c>
      <c r="H27" s="6">
        <f t="shared" si="0"/>
        <v>-7587.96</v>
      </c>
      <c r="R27">
        <v>1</v>
      </c>
      <c r="S27">
        <v>0</v>
      </c>
    </row>
    <row r="28" spans="1:19">
      <c r="A28" s="6" t="s">
        <v>197</v>
      </c>
      <c r="B28" s="6" t="s">
        <v>198</v>
      </c>
      <c r="C28" s="6">
        <v>8838935</v>
      </c>
      <c r="D28" s="6">
        <v>0</v>
      </c>
      <c r="E28" s="6">
        <v>8838935</v>
      </c>
      <c r="F28" s="6">
        <v>0</v>
      </c>
      <c r="G28" s="6">
        <v>0</v>
      </c>
      <c r="H28" s="6">
        <f t="shared" si="0"/>
        <v>8838935</v>
      </c>
      <c r="R28">
        <v>1</v>
      </c>
      <c r="S28">
        <v>0</v>
      </c>
    </row>
    <row r="29" spans="1:19">
      <c r="A29" s="6" t="s">
        <v>220</v>
      </c>
      <c r="B29" s="6" t="s">
        <v>221</v>
      </c>
      <c r="C29" s="6">
        <v>0</v>
      </c>
      <c r="D29" s="6">
        <v>0</v>
      </c>
      <c r="E29" s="6">
        <v>0</v>
      </c>
      <c r="F29" s="6">
        <v>6042143.4100000001</v>
      </c>
      <c r="G29" s="6">
        <v>1770807.84</v>
      </c>
      <c r="H29" s="6">
        <f t="shared" si="0"/>
        <v>-7812951.25</v>
      </c>
      <c r="R29">
        <v>1</v>
      </c>
      <c r="S29">
        <v>0</v>
      </c>
    </row>
    <row r="30" spans="1:19">
      <c r="A30" s="6" t="s">
        <v>48</v>
      </c>
      <c r="B30" s="6" t="s">
        <v>49</v>
      </c>
      <c r="C30" s="6">
        <v>10598000</v>
      </c>
      <c r="D30" s="6">
        <v>0</v>
      </c>
      <c r="E30" s="6">
        <v>10598000</v>
      </c>
      <c r="F30" s="6">
        <v>386160.74</v>
      </c>
      <c r="G30" s="6">
        <v>16033.97</v>
      </c>
      <c r="H30" s="6">
        <f t="shared" si="0"/>
        <v>10195805.289999999</v>
      </c>
      <c r="R30">
        <v>1</v>
      </c>
      <c r="S30">
        <v>0</v>
      </c>
    </row>
    <row r="31" spans="1:19">
      <c r="A31" s="6" t="s">
        <v>50</v>
      </c>
      <c r="B31" s="6" t="s">
        <v>51</v>
      </c>
      <c r="C31" s="6">
        <v>4000</v>
      </c>
      <c r="D31" s="6">
        <v>0</v>
      </c>
      <c r="E31" s="6">
        <v>4000</v>
      </c>
      <c r="F31" s="6">
        <v>0</v>
      </c>
      <c r="G31" s="6">
        <v>0</v>
      </c>
      <c r="H31" s="6">
        <f t="shared" si="0"/>
        <v>4000</v>
      </c>
      <c r="R31">
        <v>1</v>
      </c>
      <c r="S31">
        <v>0</v>
      </c>
    </row>
    <row r="32" spans="1:19">
      <c r="A32" s="6" t="s">
        <v>206</v>
      </c>
      <c r="B32" s="6" t="s">
        <v>207</v>
      </c>
      <c r="C32" s="6">
        <v>4800000</v>
      </c>
      <c r="D32" s="6">
        <v>0</v>
      </c>
      <c r="E32" s="6">
        <v>4800000</v>
      </c>
      <c r="F32" s="6">
        <v>3756130.65</v>
      </c>
      <c r="G32" s="6">
        <v>508303.63</v>
      </c>
      <c r="H32" s="6">
        <f t="shared" si="0"/>
        <v>535565.72000000009</v>
      </c>
      <c r="R32">
        <v>1</v>
      </c>
      <c r="S32">
        <v>0</v>
      </c>
    </row>
    <row r="33" spans="1:19">
      <c r="A33" s="6" t="s">
        <v>52</v>
      </c>
      <c r="B33" s="6" t="s">
        <v>53</v>
      </c>
      <c r="C33" s="6">
        <v>156576</v>
      </c>
      <c r="D33" s="6">
        <v>0</v>
      </c>
      <c r="E33" s="6">
        <v>156576</v>
      </c>
      <c r="F33" s="6">
        <v>218681.81</v>
      </c>
      <c r="G33" s="6">
        <v>17621.05</v>
      </c>
      <c r="H33" s="6">
        <f t="shared" si="0"/>
        <v>-79726.86</v>
      </c>
      <c r="R33">
        <v>1</v>
      </c>
      <c r="S33">
        <v>0</v>
      </c>
    </row>
    <row r="34" spans="1:19">
      <c r="A34" s="6" t="s">
        <v>54</v>
      </c>
      <c r="B34" s="6" t="s">
        <v>55</v>
      </c>
      <c r="C34" s="6">
        <v>22893</v>
      </c>
      <c r="D34" s="6">
        <v>0</v>
      </c>
      <c r="E34" s="6">
        <v>22893</v>
      </c>
      <c r="F34" s="6">
        <v>27465.47</v>
      </c>
      <c r="G34" s="6">
        <v>2014.47</v>
      </c>
      <c r="H34" s="6">
        <f t="shared" si="0"/>
        <v>-6586.9400000000014</v>
      </c>
      <c r="R34">
        <v>1</v>
      </c>
      <c r="S34">
        <v>0</v>
      </c>
    </row>
    <row r="35" spans="1:19">
      <c r="A35" s="6" t="s">
        <v>56</v>
      </c>
      <c r="B35" s="6" t="s">
        <v>57</v>
      </c>
      <c r="C35" s="6">
        <v>30255056</v>
      </c>
      <c r="D35" s="6">
        <v>0</v>
      </c>
      <c r="E35" s="6">
        <v>30255056</v>
      </c>
      <c r="F35" s="6">
        <v>27329602.43</v>
      </c>
      <c r="G35" s="6">
        <v>4625288.41</v>
      </c>
      <c r="H35" s="6">
        <f t="shared" si="0"/>
        <v>-1699834.8399999999</v>
      </c>
      <c r="R35">
        <v>1</v>
      </c>
      <c r="S35">
        <v>0</v>
      </c>
    </row>
    <row r="36" spans="1:19">
      <c r="A36" s="6" t="s">
        <v>58</v>
      </c>
      <c r="B36" s="6" t="s">
        <v>59</v>
      </c>
      <c r="C36" s="6">
        <v>6235500</v>
      </c>
      <c r="D36" s="6">
        <v>1024437</v>
      </c>
      <c r="E36" s="6">
        <v>7259937</v>
      </c>
      <c r="F36" s="6">
        <v>6741156.79</v>
      </c>
      <c r="G36" s="6">
        <v>656136.62</v>
      </c>
      <c r="H36" s="6">
        <f t="shared" si="0"/>
        <v>-137356.41000000003</v>
      </c>
      <c r="R36">
        <v>1</v>
      </c>
      <c r="S36">
        <v>0</v>
      </c>
    </row>
    <row r="37" spans="1:19">
      <c r="A37" s="6" t="s">
        <v>60</v>
      </c>
      <c r="B37" s="6" t="s">
        <v>61</v>
      </c>
      <c r="C37" s="6">
        <v>372600000</v>
      </c>
      <c r="D37" s="6">
        <v>94327021.549999997</v>
      </c>
      <c r="E37" s="6">
        <v>466927021.55000001</v>
      </c>
      <c r="F37" s="6">
        <v>422693090.91000003</v>
      </c>
      <c r="G37" s="6">
        <v>51076472</v>
      </c>
      <c r="H37" s="6">
        <f t="shared" si="0"/>
        <v>-6842541.3600000143</v>
      </c>
      <c r="R37">
        <v>1</v>
      </c>
      <c r="S37">
        <v>0</v>
      </c>
    </row>
    <row r="38" spans="1:19">
      <c r="A38" s="6" t="s">
        <v>229</v>
      </c>
      <c r="B38" s="6" t="s">
        <v>230</v>
      </c>
      <c r="C38" s="6">
        <v>0</v>
      </c>
      <c r="D38" s="6">
        <v>4805867.0999999996</v>
      </c>
      <c r="E38" s="6">
        <v>4805867.0999999996</v>
      </c>
      <c r="F38" s="6">
        <v>0</v>
      </c>
      <c r="G38" s="6">
        <v>4805867.0999999996</v>
      </c>
      <c r="H38" s="6">
        <f t="shared" si="0"/>
        <v>0</v>
      </c>
      <c r="R38">
        <v>1</v>
      </c>
      <c r="S38">
        <v>0</v>
      </c>
    </row>
    <row r="39" spans="1:19">
      <c r="A39" s="6" t="s">
        <v>208</v>
      </c>
      <c r="B39" s="6" t="s">
        <v>209</v>
      </c>
      <c r="C39" s="6">
        <v>17870000</v>
      </c>
      <c r="D39" s="6">
        <v>0</v>
      </c>
      <c r="E39" s="6">
        <v>17870000</v>
      </c>
      <c r="F39" s="6">
        <v>12764373.98</v>
      </c>
      <c r="G39" s="6">
        <v>0</v>
      </c>
      <c r="H39" s="6">
        <f t="shared" si="0"/>
        <v>5105626.0199999996</v>
      </c>
      <c r="R39">
        <v>1</v>
      </c>
      <c r="S39">
        <v>0</v>
      </c>
    </row>
    <row r="40" spans="1:19">
      <c r="A40" s="6" t="s">
        <v>62</v>
      </c>
      <c r="B40" s="6" t="s">
        <v>63</v>
      </c>
      <c r="C40" s="6">
        <v>8500000</v>
      </c>
      <c r="D40" s="6">
        <v>45758709.829999998</v>
      </c>
      <c r="E40" s="6">
        <v>54258709.829999998</v>
      </c>
      <c r="F40" s="6">
        <v>40809148.880000003</v>
      </c>
      <c r="G40" s="6">
        <v>5396504.0899999999</v>
      </c>
      <c r="H40" s="6">
        <f t="shared" si="0"/>
        <v>8053056.8599999957</v>
      </c>
      <c r="R40">
        <v>1</v>
      </c>
      <c r="S40">
        <v>0</v>
      </c>
    </row>
    <row r="41" spans="1:19">
      <c r="A41" s="6" t="s">
        <v>210</v>
      </c>
      <c r="B41" s="6" t="s">
        <v>211</v>
      </c>
      <c r="C41" s="6">
        <v>0</v>
      </c>
      <c r="D41" s="6">
        <v>5500750</v>
      </c>
      <c r="E41" s="6">
        <v>5500750</v>
      </c>
      <c r="F41" s="6">
        <v>5500750</v>
      </c>
      <c r="G41" s="6">
        <v>0</v>
      </c>
      <c r="H41" s="6">
        <f t="shared" si="0"/>
        <v>0</v>
      </c>
      <c r="R41">
        <v>1</v>
      </c>
      <c r="S41">
        <v>0</v>
      </c>
    </row>
    <row r="42" spans="1:19">
      <c r="A42" s="6" t="s">
        <v>64</v>
      </c>
      <c r="B42" s="6" t="s">
        <v>65</v>
      </c>
      <c r="C42" s="6">
        <v>142610000</v>
      </c>
      <c r="D42" s="6">
        <v>53555270</v>
      </c>
      <c r="E42" s="6">
        <v>196165270</v>
      </c>
      <c r="F42" s="6">
        <v>106112770</v>
      </c>
      <c r="G42" s="6">
        <v>37000000</v>
      </c>
      <c r="H42" s="6">
        <f t="shared" si="0"/>
        <v>53052500</v>
      </c>
      <c r="R42">
        <v>1</v>
      </c>
      <c r="S42">
        <v>0</v>
      </c>
    </row>
    <row r="43" spans="1:19">
      <c r="A43" s="6" t="s">
        <v>184</v>
      </c>
      <c r="B43" s="6" t="s">
        <v>65</v>
      </c>
      <c r="C43" s="6">
        <v>7000000</v>
      </c>
      <c r="D43" s="6">
        <v>0</v>
      </c>
      <c r="E43" s="6">
        <v>7000000</v>
      </c>
      <c r="F43" s="6">
        <v>0</v>
      </c>
      <c r="G43" s="6">
        <v>0</v>
      </c>
      <c r="H43" s="6">
        <f t="shared" si="0"/>
        <v>7000000</v>
      </c>
      <c r="R43">
        <v>1</v>
      </c>
      <c r="S43">
        <v>0</v>
      </c>
    </row>
    <row r="44" spans="1:19">
      <c r="A44" s="6" t="s">
        <v>179</v>
      </c>
      <c r="B44" s="6" t="s">
        <v>65</v>
      </c>
      <c r="C44" s="6">
        <v>500000</v>
      </c>
      <c r="D44" s="6">
        <v>0</v>
      </c>
      <c r="E44" s="6">
        <v>500000</v>
      </c>
      <c r="F44" s="6">
        <v>0</v>
      </c>
      <c r="G44" s="6">
        <v>0</v>
      </c>
      <c r="H44" s="6">
        <f t="shared" si="0"/>
        <v>500000</v>
      </c>
      <c r="R44">
        <v>1</v>
      </c>
      <c r="S44">
        <v>0</v>
      </c>
    </row>
    <row r="45" spans="1:19">
      <c r="A45" s="6" t="s">
        <v>66</v>
      </c>
      <c r="B45" s="6" t="s">
        <v>67</v>
      </c>
      <c r="C45" s="6">
        <v>0</v>
      </c>
      <c r="D45" s="6">
        <v>0</v>
      </c>
      <c r="E45" s="6">
        <v>0</v>
      </c>
      <c r="F45" s="6">
        <v>199.81</v>
      </c>
      <c r="G45" s="6">
        <v>0</v>
      </c>
      <c r="H45" s="6">
        <f t="shared" si="0"/>
        <v>-199.81</v>
      </c>
      <c r="R45">
        <v>1</v>
      </c>
      <c r="S45">
        <v>0</v>
      </c>
    </row>
    <row r="46" spans="1:19">
      <c r="A46" s="6" t="s">
        <v>68</v>
      </c>
      <c r="B46" s="6" t="s">
        <v>69</v>
      </c>
      <c r="C46" s="6">
        <v>5000000</v>
      </c>
      <c r="D46" s="6">
        <v>0</v>
      </c>
      <c r="E46" s="6">
        <v>5000000</v>
      </c>
      <c r="F46" s="6">
        <v>1604558.38</v>
      </c>
      <c r="G46" s="6">
        <v>100851.62</v>
      </c>
      <c r="H46" s="6">
        <f t="shared" si="0"/>
        <v>3294590</v>
      </c>
      <c r="R46">
        <v>1</v>
      </c>
      <c r="S46">
        <v>0</v>
      </c>
    </row>
    <row r="47" spans="1:19">
      <c r="A47" s="6" t="s">
        <v>70</v>
      </c>
      <c r="B47" s="6" t="s">
        <v>71</v>
      </c>
      <c r="C47" s="6">
        <v>50000</v>
      </c>
      <c r="D47" s="6">
        <v>0</v>
      </c>
      <c r="E47" s="6">
        <v>50000</v>
      </c>
      <c r="F47" s="6">
        <v>2042.24</v>
      </c>
      <c r="G47" s="6">
        <v>561.89</v>
      </c>
      <c r="H47" s="6">
        <f t="shared" si="0"/>
        <v>47395.87</v>
      </c>
      <c r="R47">
        <v>1</v>
      </c>
      <c r="S47">
        <v>0</v>
      </c>
    </row>
    <row r="48" spans="1:19">
      <c r="A48" s="6" t="s">
        <v>72</v>
      </c>
      <c r="B48" s="6" t="s">
        <v>73</v>
      </c>
      <c r="C48" s="6">
        <v>0</v>
      </c>
      <c r="D48" s="6">
        <v>0</v>
      </c>
      <c r="E48" s="6">
        <v>0</v>
      </c>
      <c r="F48" s="6">
        <v>5520.23</v>
      </c>
      <c r="G48" s="6">
        <v>0</v>
      </c>
      <c r="H48" s="6">
        <f t="shared" si="0"/>
        <v>-5520.23</v>
      </c>
      <c r="R48">
        <v>1</v>
      </c>
      <c r="S48">
        <v>0</v>
      </c>
    </row>
    <row r="49" spans="1:19">
      <c r="A49" s="6" t="s">
        <v>74</v>
      </c>
      <c r="B49" s="6" t="s">
        <v>75</v>
      </c>
      <c r="C49" s="6">
        <v>0</v>
      </c>
      <c r="D49" s="6">
        <v>0</v>
      </c>
      <c r="E49" s="6">
        <v>0</v>
      </c>
      <c r="F49" s="6">
        <v>11810.88</v>
      </c>
      <c r="G49" s="6">
        <v>0</v>
      </c>
      <c r="H49" s="6">
        <f t="shared" si="0"/>
        <v>-11810.88</v>
      </c>
      <c r="R49">
        <v>1</v>
      </c>
      <c r="S49">
        <v>0</v>
      </c>
    </row>
    <row r="50" spans="1:19">
      <c r="A50" s="6" t="s">
        <v>76</v>
      </c>
      <c r="B50" s="6" t="s">
        <v>77</v>
      </c>
      <c r="C50" s="6">
        <v>75000</v>
      </c>
      <c r="D50" s="6">
        <v>0</v>
      </c>
      <c r="E50" s="6">
        <v>75000</v>
      </c>
      <c r="F50" s="6">
        <v>33717.82</v>
      </c>
      <c r="G50" s="6">
        <v>260.2</v>
      </c>
      <c r="H50" s="6">
        <f t="shared" si="0"/>
        <v>41021.980000000003</v>
      </c>
      <c r="R50">
        <v>1</v>
      </c>
      <c r="S50">
        <v>0</v>
      </c>
    </row>
    <row r="51" spans="1:19">
      <c r="A51" s="6" t="s">
        <v>78</v>
      </c>
      <c r="B51" s="6" t="s">
        <v>180</v>
      </c>
      <c r="C51" s="6">
        <v>600000</v>
      </c>
      <c r="D51" s="6">
        <v>0</v>
      </c>
      <c r="E51" s="6">
        <v>600000</v>
      </c>
      <c r="F51" s="6">
        <v>509804.59</v>
      </c>
      <c r="G51" s="6">
        <v>80681</v>
      </c>
      <c r="H51" s="6">
        <f t="shared" si="0"/>
        <v>9514.4099999999744</v>
      </c>
      <c r="R51">
        <v>1</v>
      </c>
      <c r="S51">
        <v>0</v>
      </c>
    </row>
    <row r="52" spans="1:19">
      <c r="A52" s="6" t="s">
        <v>79</v>
      </c>
      <c r="B52" s="6" t="s">
        <v>80</v>
      </c>
      <c r="C52" s="6">
        <v>60000000</v>
      </c>
      <c r="D52" s="6">
        <v>11393000</v>
      </c>
      <c r="E52" s="6">
        <v>71393000</v>
      </c>
      <c r="F52" s="6">
        <v>86205000</v>
      </c>
      <c r="G52" s="6">
        <v>0</v>
      </c>
      <c r="H52" s="6">
        <f t="shared" si="0"/>
        <v>-14812000</v>
      </c>
      <c r="R52">
        <v>1</v>
      </c>
      <c r="S52">
        <v>0</v>
      </c>
    </row>
    <row r="53" spans="1:19">
      <c r="A53" s="6" t="s">
        <v>81</v>
      </c>
      <c r="B53" s="6" t="s">
        <v>82</v>
      </c>
      <c r="C53" s="6">
        <v>0</v>
      </c>
      <c r="D53" s="6">
        <v>52794854.399999999</v>
      </c>
      <c r="E53" s="6">
        <v>52794854.399999999</v>
      </c>
      <c r="F53" s="6">
        <v>29828486.989999998</v>
      </c>
      <c r="G53" s="6">
        <v>6567682.9000000004</v>
      </c>
      <c r="H53" s="6">
        <f t="shared" si="0"/>
        <v>16398684.51</v>
      </c>
      <c r="R53">
        <v>1</v>
      </c>
      <c r="S53">
        <v>0</v>
      </c>
    </row>
    <row r="54" spans="1:19">
      <c r="A54" s="6" t="s">
        <v>83</v>
      </c>
      <c r="B54" s="6" t="s">
        <v>26</v>
      </c>
      <c r="C54" s="6">
        <v>0</v>
      </c>
      <c r="D54" s="6">
        <v>0</v>
      </c>
      <c r="E54" s="6">
        <v>0</v>
      </c>
      <c r="F54" s="6">
        <v>135833.01999999999</v>
      </c>
      <c r="G54" s="6">
        <v>3812.28</v>
      </c>
      <c r="H54" s="6">
        <f t="shared" si="0"/>
        <v>-139645.29999999999</v>
      </c>
      <c r="R54">
        <v>1</v>
      </c>
      <c r="S54">
        <v>0</v>
      </c>
    </row>
    <row r="55" spans="1:19">
      <c r="A55" s="6" t="s">
        <v>84</v>
      </c>
      <c r="B55" s="6" t="s">
        <v>85</v>
      </c>
      <c r="C55" s="6">
        <v>200000</v>
      </c>
      <c r="D55" s="6">
        <v>0</v>
      </c>
      <c r="E55" s="6">
        <v>200000</v>
      </c>
      <c r="F55" s="6">
        <v>440.04</v>
      </c>
      <c r="G55" s="6">
        <v>3.92</v>
      </c>
      <c r="H55" s="6">
        <f t="shared" si="0"/>
        <v>199556.03999999998</v>
      </c>
      <c r="R55">
        <v>1</v>
      </c>
      <c r="S55">
        <v>0</v>
      </c>
    </row>
    <row r="56" spans="1:19">
      <c r="A56" s="6" t="s">
        <v>86</v>
      </c>
      <c r="B56" s="6" t="s">
        <v>87</v>
      </c>
      <c r="C56" s="6">
        <v>10000</v>
      </c>
      <c r="D56" s="6">
        <v>0</v>
      </c>
      <c r="E56" s="6">
        <v>10000</v>
      </c>
      <c r="F56" s="6">
        <v>-781.34</v>
      </c>
      <c r="G56" s="6">
        <v>0</v>
      </c>
      <c r="H56" s="6">
        <f t="shared" si="0"/>
        <v>10781.34</v>
      </c>
      <c r="R56">
        <v>1</v>
      </c>
      <c r="S56">
        <v>0</v>
      </c>
    </row>
    <row r="57" spans="1:19">
      <c r="A57" s="6" t="s">
        <v>88</v>
      </c>
      <c r="B57" s="6" t="s">
        <v>87</v>
      </c>
      <c r="C57" s="6">
        <v>20000</v>
      </c>
      <c r="D57" s="6">
        <v>0</v>
      </c>
      <c r="E57" s="6">
        <v>20000</v>
      </c>
      <c r="F57" s="6">
        <v>1977.88</v>
      </c>
      <c r="G57" s="6">
        <v>0</v>
      </c>
      <c r="H57" s="6">
        <f t="shared" si="0"/>
        <v>18022.12</v>
      </c>
      <c r="R57">
        <v>1</v>
      </c>
      <c r="S57">
        <v>0</v>
      </c>
    </row>
    <row r="58" spans="1:19">
      <c r="A58" s="6" t="s">
        <v>89</v>
      </c>
      <c r="B58" s="6" t="s">
        <v>87</v>
      </c>
      <c r="C58" s="6">
        <v>20000</v>
      </c>
      <c r="D58" s="6">
        <v>0</v>
      </c>
      <c r="E58" s="6">
        <v>20000</v>
      </c>
      <c r="F58" s="6">
        <v>1041.52</v>
      </c>
      <c r="G58" s="6">
        <v>0</v>
      </c>
      <c r="H58" s="6">
        <f t="shared" si="0"/>
        <v>18958.48</v>
      </c>
      <c r="R58">
        <v>1</v>
      </c>
      <c r="S58">
        <v>0</v>
      </c>
    </row>
    <row r="59" spans="1:19">
      <c r="A59" s="6" t="s">
        <v>90</v>
      </c>
      <c r="B59" s="6" t="s">
        <v>87</v>
      </c>
      <c r="C59" s="6">
        <v>10000</v>
      </c>
      <c r="D59" s="6">
        <v>0</v>
      </c>
      <c r="E59" s="6">
        <v>10000</v>
      </c>
      <c r="F59" s="6">
        <v>0</v>
      </c>
      <c r="G59" s="6">
        <v>0</v>
      </c>
      <c r="H59" s="6">
        <f t="shared" si="0"/>
        <v>10000</v>
      </c>
      <c r="R59">
        <v>1</v>
      </c>
      <c r="S59">
        <v>0</v>
      </c>
    </row>
    <row r="60" spans="1:19">
      <c r="A60" s="6" t="s">
        <v>91</v>
      </c>
      <c r="B60" s="6" t="s">
        <v>87</v>
      </c>
      <c r="C60" s="6">
        <v>70000</v>
      </c>
      <c r="D60" s="6">
        <v>0</v>
      </c>
      <c r="E60" s="6">
        <v>70000</v>
      </c>
      <c r="F60" s="6">
        <v>-312.83999999999997</v>
      </c>
      <c r="G60" s="6">
        <v>1049.8399999999999</v>
      </c>
      <c r="H60" s="6">
        <f t="shared" si="0"/>
        <v>69263</v>
      </c>
      <c r="R60">
        <v>1</v>
      </c>
      <c r="S60">
        <v>0</v>
      </c>
    </row>
    <row r="61" spans="1:19">
      <c r="A61" s="6" t="s">
        <v>92</v>
      </c>
      <c r="B61" s="6" t="s">
        <v>87</v>
      </c>
      <c r="C61" s="6">
        <v>70000</v>
      </c>
      <c r="D61" s="6">
        <v>0</v>
      </c>
      <c r="E61" s="6">
        <v>70000</v>
      </c>
      <c r="F61" s="6">
        <v>1843.82</v>
      </c>
      <c r="G61" s="6">
        <v>0</v>
      </c>
      <c r="H61" s="6">
        <f t="shared" si="0"/>
        <v>68156.179999999993</v>
      </c>
      <c r="R61">
        <v>1</v>
      </c>
      <c r="S61">
        <v>0</v>
      </c>
    </row>
    <row r="62" spans="1:19">
      <c r="A62" s="6" t="s">
        <v>93</v>
      </c>
      <c r="B62" s="6" t="s">
        <v>87</v>
      </c>
      <c r="C62" s="6">
        <v>70000</v>
      </c>
      <c r="D62" s="6">
        <v>0</v>
      </c>
      <c r="E62" s="6">
        <v>70000</v>
      </c>
      <c r="F62" s="6">
        <v>295.68</v>
      </c>
      <c r="G62" s="6">
        <v>24.64</v>
      </c>
      <c r="H62" s="6">
        <f t="shared" si="0"/>
        <v>69679.680000000008</v>
      </c>
      <c r="R62">
        <v>1</v>
      </c>
      <c r="S62">
        <v>0</v>
      </c>
    </row>
    <row r="63" spans="1:19">
      <c r="A63" s="6" t="s">
        <v>189</v>
      </c>
      <c r="B63" s="6" t="s">
        <v>87</v>
      </c>
      <c r="C63" s="6">
        <v>10000</v>
      </c>
      <c r="D63" s="6">
        <v>0</v>
      </c>
      <c r="E63" s="6">
        <v>10000</v>
      </c>
      <c r="F63" s="6">
        <v>2161.5700000000002</v>
      </c>
      <c r="G63" s="6">
        <v>0</v>
      </c>
      <c r="H63" s="6">
        <f t="shared" si="0"/>
        <v>7838.43</v>
      </c>
      <c r="R63">
        <v>1</v>
      </c>
      <c r="S63">
        <v>0</v>
      </c>
    </row>
    <row r="64" spans="1:19">
      <c r="A64" s="6" t="s">
        <v>199</v>
      </c>
      <c r="B64" s="6" t="s">
        <v>87</v>
      </c>
      <c r="C64" s="6">
        <v>20000</v>
      </c>
      <c r="D64" s="6">
        <v>0</v>
      </c>
      <c r="E64" s="6">
        <v>20000</v>
      </c>
      <c r="F64" s="6">
        <v>0</v>
      </c>
      <c r="G64" s="6">
        <v>0</v>
      </c>
      <c r="H64" s="6">
        <f t="shared" si="0"/>
        <v>20000</v>
      </c>
      <c r="R64">
        <v>1</v>
      </c>
      <c r="S64">
        <v>0</v>
      </c>
    </row>
    <row r="65" spans="1:19">
      <c r="A65" s="6" t="s">
        <v>94</v>
      </c>
      <c r="B65" s="6" t="s">
        <v>95</v>
      </c>
      <c r="C65" s="6">
        <v>200000</v>
      </c>
      <c r="D65" s="6">
        <v>0</v>
      </c>
      <c r="E65" s="6">
        <v>200000</v>
      </c>
      <c r="F65" s="6">
        <v>32059.5</v>
      </c>
      <c r="G65" s="6">
        <v>1105.5</v>
      </c>
      <c r="H65" s="6">
        <f t="shared" si="0"/>
        <v>166835</v>
      </c>
      <c r="R65">
        <v>1</v>
      </c>
      <c r="S65">
        <v>0</v>
      </c>
    </row>
    <row r="66" spans="1:19">
      <c r="A66" s="6" t="s">
        <v>177</v>
      </c>
      <c r="B66" s="6" t="s">
        <v>178</v>
      </c>
      <c r="C66" s="6">
        <v>0</v>
      </c>
      <c r="D66" s="6">
        <v>1930689</v>
      </c>
      <c r="E66" s="6">
        <v>1930689</v>
      </c>
      <c r="F66" s="6">
        <v>1593520.15</v>
      </c>
      <c r="G66" s="6">
        <v>142926.85</v>
      </c>
      <c r="H66" s="6">
        <f t="shared" si="0"/>
        <v>194242.00000000009</v>
      </c>
      <c r="R66">
        <v>1</v>
      </c>
      <c r="S66">
        <v>0</v>
      </c>
    </row>
    <row r="67" spans="1:19">
      <c r="A67" s="6" t="s">
        <v>175</v>
      </c>
      <c r="B67" s="6" t="s">
        <v>176</v>
      </c>
      <c r="C67" s="6">
        <v>0</v>
      </c>
      <c r="D67" s="6">
        <v>2466680.92</v>
      </c>
      <c r="E67" s="6">
        <v>2466680.92</v>
      </c>
      <c r="F67" s="6">
        <v>0</v>
      </c>
      <c r="G67" s="6">
        <v>0</v>
      </c>
      <c r="H67" s="6">
        <f t="shared" ref="H67:H98" si="1">+E67-F67-G67</f>
        <v>2466680.92</v>
      </c>
      <c r="R67">
        <v>1</v>
      </c>
      <c r="S67">
        <v>0</v>
      </c>
    </row>
    <row r="68" spans="1:19">
      <c r="A68" s="6" t="s">
        <v>200</v>
      </c>
      <c r="B68" s="6" t="s">
        <v>108</v>
      </c>
      <c r="C68" s="6">
        <v>114140</v>
      </c>
      <c r="D68" s="6">
        <v>0</v>
      </c>
      <c r="E68" s="6">
        <v>114140</v>
      </c>
      <c r="F68" s="6">
        <v>113378</v>
      </c>
      <c r="G68" s="6">
        <v>14800</v>
      </c>
      <c r="H68" s="6">
        <f t="shared" si="1"/>
        <v>-14038</v>
      </c>
      <c r="R68">
        <v>1</v>
      </c>
      <c r="S68">
        <v>0</v>
      </c>
    </row>
    <row r="69" spans="1:19">
      <c r="A69" s="6" t="s">
        <v>96</v>
      </c>
      <c r="B69" s="6" t="s">
        <v>97</v>
      </c>
      <c r="C69" s="6">
        <v>3719628</v>
      </c>
      <c r="D69" s="6">
        <v>2324680.65</v>
      </c>
      <c r="E69" s="6">
        <v>6044308.6500000004</v>
      </c>
      <c r="F69" s="6">
        <v>5172181.05</v>
      </c>
      <c r="G69" s="6">
        <v>522177.2</v>
      </c>
      <c r="H69" s="6">
        <f t="shared" si="1"/>
        <v>349950.40000000055</v>
      </c>
      <c r="R69">
        <v>1</v>
      </c>
      <c r="S69">
        <v>0</v>
      </c>
    </row>
    <row r="70" spans="1:19">
      <c r="A70" s="6" t="s">
        <v>98</v>
      </c>
      <c r="B70" s="6" t="s">
        <v>65</v>
      </c>
      <c r="C70" s="6">
        <v>0</v>
      </c>
      <c r="D70" s="6">
        <v>0</v>
      </c>
      <c r="E70" s="6">
        <v>0</v>
      </c>
      <c r="F70" s="6">
        <v>21240</v>
      </c>
      <c r="G70" s="6">
        <v>0</v>
      </c>
      <c r="H70" s="6">
        <f t="shared" si="1"/>
        <v>-21240</v>
      </c>
      <c r="R70">
        <v>1</v>
      </c>
      <c r="S70">
        <v>0</v>
      </c>
    </row>
    <row r="71" spans="1:19">
      <c r="A71" s="6" t="s">
        <v>99</v>
      </c>
      <c r="B71" s="6" t="s">
        <v>181</v>
      </c>
      <c r="C71" s="6">
        <v>200000</v>
      </c>
      <c r="D71" s="6">
        <v>0</v>
      </c>
      <c r="E71" s="6">
        <v>200000</v>
      </c>
      <c r="F71" s="6">
        <v>48505</v>
      </c>
      <c r="G71" s="6">
        <v>1555</v>
      </c>
      <c r="H71" s="6">
        <f t="shared" si="1"/>
        <v>149940</v>
      </c>
      <c r="R71">
        <v>1</v>
      </c>
      <c r="S71">
        <v>0</v>
      </c>
    </row>
    <row r="72" spans="1:19">
      <c r="A72" s="6" t="s">
        <v>100</v>
      </c>
      <c r="B72" s="6" t="s">
        <v>101</v>
      </c>
      <c r="C72" s="6">
        <v>211962</v>
      </c>
      <c r="D72" s="6">
        <v>0</v>
      </c>
      <c r="E72" s="6">
        <v>211962</v>
      </c>
      <c r="F72" s="6">
        <v>340484.59</v>
      </c>
      <c r="G72" s="6">
        <v>46059.38</v>
      </c>
      <c r="H72" s="6">
        <f t="shared" si="1"/>
        <v>-174581.97000000003</v>
      </c>
      <c r="R72">
        <v>1</v>
      </c>
      <c r="S72">
        <v>0</v>
      </c>
    </row>
    <row r="73" spans="1:19">
      <c r="A73" s="6" t="s">
        <v>102</v>
      </c>
      <c r="B73" s="6" t="s">
        <v>103</v>
      </c>
      <c r="C73" s="6">
        <v>50000</v>
      </c>
      <c r="D73" s="6">
        <v>0</v>
      </c>
      <c r="E73" s="6">
        <v>50000</v>
      </c>
      <c r="F73" s="6">
        <v>36800</v>
      </c>
      <c r="G73" s="6">
        <v>0</v>
      </c>
      <c r="H73" s="6">
        <f t="shared" si="1"/>
        <v>13200</v>
      </c>
      <c r="R73">
        <v>1</v>
      </c>
      <c r="S73">
        <v>0</v>
      </c>
    </row>
    <row r="74" spans="1:19">
      <c r="A74" s="6" t="s">
        <v>104</v>
      </c>
      <c r="B74" s="6" t="s">
        <v>105</v>
      </c>
      <c r="C74" s="6">
        <v>2172160</v>
      </c>
      <c r="D74" s="6">
        <v>935484.27</v>
      </c>
      <c r="E74" s="6">
        <v>3107644.27</v>
      </c>
      <c r="F74" s="6">
        <v>2806590.45</v>
      </c>
      <c r="G74" s="6">
        <v>300760.64</v>
      </c>
      <c r="H74" s="6">
        <f t="shared" si="1"/>
        <v>293.17999999981839</v>
      </c>
      <c r="R74">
        <v>1</v>
      </c>
      <c r="S74">
        <v>0</v>
      </c>
    </row>
    <row r="75" spans="1:19">
      <c r="A75" s="6" t="s">
        <v>106</v>
      </c>
      <c r="B75" s="6" t="s">
        <v>107</v>
      </c>
      <c r="C75" s="6">
        <v>100000</v>
      </c>
      <c r="D75" s="6">
        <v>0</v>
      </c>
      <c r="E75" s="6">
        <v>100000</v>
      </c>
      <c r="F75" s="6">
        <v>232649.5</v>
      </c>
      <c r="G75" s="6">
        <v>26334</v>
      </c>
      <c r="H75" s="6">
        <f t="shared" si="1"/>
        <v>-158983.5</v>
      </c>
      <c r="R75">
        <v>1</v>
      </c>
      <c r="S75">
        <v>0</v>
      </c>
    </row>
    <row r="76" spans="1:19">
      <c r="A76" s="6" t="s">
        <v>226</v>
      </c>
      <c r="B76" s="6" t="s">
        <v>105</v>
      </c>
      <c r="C76" s="6">
        <v>0</v>
      </c>
      <c r="D76" s="6">
        <v>0</v>
      </c>
      <c r="E76" s="6">
        <v>0</v>
      </c>
      <c r="F76" s="6">
        <v>-467.56</v>
      </c>
      <c r="G76" s="6">
        <v>0</v>
      </c>
      <c r="H76" s="6">
        <f t="shared" si="1"/>
        <v>467.56</v>
      </c>
      <c r="R76">
        <v>1</v>
      </c>
      <c r="S76">
        <v>0</v>
      </c>
    </row>
    <row r="77" spans="1:19">
      <c r="A77" s="6" t="s">
        <v>212</v>
      </c>
      <c r="B77" s="6" t="s">
        <v>213</v>
      </c>
      <c r="C77" s="6">
        <v>4224780</v>
      </c>
      <c r="D77" s="6">
        <v>0</v>
      </c>
      <c r="E77" s="6">
        <v>4224780</v>
      </c>
      <c r="F77" s="6">
        <v>2232797</v>
      </c>
      <c r="G77" s="6">
        <v>352065</v>
      </c>
      <c r="H77" s="6">
        <f t="shared" si="1"/>
        <v>1639918</v>
      </c>
      <c r="R77">
        <v>1</v>
      </c>
      <c r="S77">
        <v>0</v>
      </c>
    </row>
    <row r="78" spans="1:19">
      <c r="A78" s="6" t="s">
        <v>214</v>
      </c>
      <c r="B78" s="6" t="s">
        <v>215</v>
      </c>
      <c r="C78" s="6">
        <v>5000</v>
      </c>
      <c r="D78" s="6">
        <v>0</v>
      </c>
      <c r="E78" s="6">
        <v>5000</v>
      </c>
      <c r="F78" s="6">
        <v>680.01</v>
      </c>
      <c r="G78" s="6">
        <v>352.13</v>
      </c>
      <c r="H78" s="6">
        <f t="shared" si="1"/>
        <v>3967.8599999999997</v>
      </c>
      <c r="R78">
        <v>1</v>
      </c>
      <c r="S78">
        <v>0</v>
      </c>
    </row>
    <row r="79" spans="1:19">
      <c r="A79" s="6" t="s">
        <v>185</v>
      </c>
      <c r="B79" s="6" t="s">
        <v>186</v>
      </c>
      <c r="C79" s="6">
        <v>200000</v>
      </c>
      <c r="D79" s="6">
        <v>0</v>
      </c>
      <c r="E79" s="6">
        <v>200000</v>
      </c>
      <c r="F79" s="6">
        <v>0</v>
      </c>
      <c r="G79" s="6">
        <v>0</v>
      </c>
      <c r="H79" s="6">
        <f t="shared" si="1"/>
        <v>200000</v>
      </c>
      <c r="R79">
        <v>1</v>
      </c>
      <c r="S79">
        <v>0</v>
      </c>
    </row>
    <row r="80" spans="1:19">
      <c r="A80" s="6" t="s">
        <v>222</v>
      </c>
      <c r="B80" s="6" t="s">
        <v>108</v>
      </c>
      <c r="C80" s="6">
        <v>0</v>
      </c>
      <c r="D80" s="6">
        <v>230000</v>
      </c>
      <c r="E80" s="6">
        <v>230000</v>
      </c>
      <c r="F80" s="6">
        <v>230000</v>
      </c>
      <c r="G80" s="6">
        <v>0</v>
      </c>
      <c r="H80" s="6">
        <f t="shared" si="1"/>
        <v>0</v>
      </c>
      <c r="R80">
        <v>1</v>
      </c>
      <c r="S80">
        <v>0</v>
      </c>
    </row>
    <row r="81" spans="1:19">
      <c r="A81" s="6" t="s">
        <v>109</v>
      </c>
      <c r="B81" s="6" t="s">
        <v>110</v>
      </c>
      <c r="C81" s="6">
        <v>20000</v>
      </c>
      <c r="D81" s="6">
        <v>0</v>
      </c>
      <c r="E81" s="6">
        <v>20000</v>
      </c>
      <c r="F81" s="6">
        <v>66</v>
      </c>
      <c r="G81" s="6">
        <v>0</v>
      </c>
      <c r="H81" s="6">
        <f t="shared" si="1"/>
        <v>19934</v>
      </c>
      <c r="R81">
        <v>1</v>
      </c>
      <c r="S81">
        <v>0</v>
      </c>
    </row>
    <row r="82" spans="1:19">
      <c r="A82" s="6" t="s">
        <v>231</v>
      </c>
      <c r="B82" s="6" t="s">
        <v>232</v>
      </c>
      <c r="C82" s="6">
        <v>0</v>
      </c>
      <c r="D82" s="6">
        <v>1166440</v>
      </c>
      <c r="E82" s="6">
        <v>1166440</v>
      </c>
      <c r="F82" s="6">
        <v>0</v>
      </c>
      <c r="G82" s="6">
        <v>1166440</v>
      </c>
      <c r="H82" s="6">
        <f t="shared" si="1"/>
        <v>0</v>
      </c>
      <c r="R82">
        <v>1</v>
      </c>
      <c r="S82">
        <v>0</v>
      </c>
    </row>
    <row r="83" spans="1:19">
      <c r="A83" s="6" t="s">
        <v>111</v>
      </c>
      <c r="B83" s="6" t="s">
        <v>65</v>
      </c>
      <c r="C83" s="6">
        <v>3967265</v>
      </c>
      <c r="D83" s="6">
        <v>3389516.1</v>
      </c>
      <c r="E83" s="6">
        <v>7356781.0999999996</v>
      </c>
      <c r="F83" s="6">
        <v>11030003.609999999</v>
      </c>
      <c r="G83" s="6">
        <v>1022195.01</v>
      </c>
      <c r="H83" s="6">
        <f t="shared" si="1"/>
        <v>-4695417.5199999996</v>
      </c>
      <c r="R83">
        <v>1</v>
      </c>
      <c r="S83">
        <v>0</v>
      </c>
    </row>
    <row r="84" spans="1:19">
      <c r="A84" s="6" t="s">
        <v>112</v>
      </c>
      <c r="B84" s="6" t="s">
        <v>113</v>
      </c>
      <c r="C84" s="6">
        <v>200000</v>
      </c>
      <c r="D84" s="6">
        <v>0</v>
      </c>
      <c r="E84" s="6">
        <v>200000</v>
      </c>
      <c r="F84" s="6">
        <v>25381.119999999999</v>
      </c>
      <c r="G84" s="6">
        <v>1714.6</v>
      </c>
      <c r="H84" s="6">
        <f t="shared" si="1"/>
        <v>172904.28</v>
      </c>
      <c r="R84">
        <v>1</v>
      </c>
      <c r="S84">
        <v>0</v>
      </c>
    </row>
    <row r="85" spans="1:19">
      <c r="A85" s="6" t="s">
        <v>114</v>
      </c>
      <c r="B85" s="6" t="s">
        <v>115</v>
      </c>
      <c r="C85" s="6">
        <v>1446174</v>
      </c>
      <c r="D85" s="6">
        <v>0</v>
      </c>
      <c r="E85" s="6">
        <v>1446174</v>
      </c>
      <c r="F85" s="6">
        <v>744115.19999999995</v>
      </c>
      <c r="G85" s="6">
        <v>85850</v>
      </c>
      <c r="H85" s="6">
        <f t="shared" si="1"/>
        <v>616208.80000000005</v>
      </c>
      <c r="R85">
        <v>1</v>
      </c>
      <c r="S85">
        <v>0</v>
      </c>
    </row>
    <row r="86" spans="1:19">
      <c r="A86" s="6" t="s">
        <v>201</v>
      </c>
      <c r="B86" s="6" t="s">
        <v>26</v>
      </c>
      <c r="C86" s="6">
        <v>0</v>
      </c>
      <c r="D86" s="6">
        <v>0</v>
      </c>
      <c r="E86" s="6">
        <v>0</v>
      </c>
      <c r="F86" s="6">
        <v>11760</v>
      </c>
      <c r="G86" s="6">
        <v>33120</v>
      </c>
      <c r="H86" s="6">
        <f t="shared" si="1"/>
        <v>-44880</v>
      </c>
      <c r="R86">
        <v>1</v>
      </c>
      <c r="S86">
        <v>0</v>
      </c>
    </row>
    <row r="87" spans="1:19">
      <c r="A87" s="6" t="s">
        <v>116</v>
      </c>
      <c r="B87" s="6" t="s">
        <v>117</v>
      </c>
      <c r="C87" s="6">
        <v>2165230</v>
      </c>
      <c r="D87" s="6">
        <v>0</v>
      </c>
      <c r="E87" s="6">
        <v>2165230</v>
      </c>
      <c r="F87" s="6">
        <v>2618507.84</v>
      </c>
      <c r="G87" s="6">
        <v>98192.99</v>
      </c>
      <c r="H87" s="6">
        <f t="shared" si="1"/>
        <v>-551470.82999999984</v>
      </c>
      <c r="R87">
        <v>1</v>
      </c>
      <c r="S87">
        <v>0</v>
      </c>
    </row>
    <row r="88" spans="1:19">
      <c r="A88" s="6" t="s">
        <v>118</v>
      </c>
      <c r="B88" s="6" t="s">
        <v>119</v>
      </c>
      <c r="C88" s="6">
        <v>933052</v>
      </c>
      <c r="D88" s="6">
        <v>0</v>
      </c>
      <c r="E88" s="6">
        <v>933052</v>
      </c>
      <c r="F88" s="6">
        <v>493000.54</v>
      </c>
      <c r="G88" s="6">
        <v>102924.6</v>
      </c>
      <c r="H88" s="6">
        <f t="shared" si="1"/>
        <v>337126.86</v>
      </c>
      <c r="R88">
        <v>1</v>
      </c>
      <c r="S88">
        <v>0</v>
      </c>
    </row>
    <row r="89" spans="1:19">
      <c r="A89" s="6" t="s">
        <v>120</v>
      </c>
      <c r="B89" s="6" t="s">
        <v>121</v>
      </c>
      <c r="C89" s="6">
        <v>200000</v>
      </c>
      <c r="D89" s="6">
        <v>0</v>
      </c>
      <c r="E89" s="6">
        <v>200000</v>
      </c>
      <c r="F89" s="6">
        <v>10</v>
      </c>
      <c r="G89" s="6">
        <v>6473.43</v>
      </c>
      <c r="H89" s="6">
        <f t="shared" si="1"/>
        <v>193516.57</v>
      </c>
      <c r="R89">
        <v>1</v>
      </c>
      <c r="S89">
        <v>0</v>
      </c>
    </row>
    <row r="90" spans="1:19">
      <c r="A90" s="6" t="s">
        <v>122</v>
      </c>
      <c r="B90" s="6" t="s">
        <v>123</v>
      </c>
      <c r="C90" s="6">
        <v>289493</v>
      </c>
      <c r="D90" s="6">
        <v>0</v>
      </c>
      <c r="E90" s="6">
        <v>289493</v>
      </c>
      <c r="F90" s="6">
        <v>394254.13</v>
      </c>
      <c r="G90" s="6">
        <v>4500</v>
      </c>
      <c r="H90" s="6">
        <f t="shared" si="1"/>
        <v>-109261.13</v>
      </c>
      <c r="R90">
        <v>1</v>
      </c>
      <c r="S90">
        <v>0</v>
      </c>
    </row>
    <row r="91" spans="1:19">
      <c r="A91" s="6" t="s">
        <v>182</v>
      </c>
      <c r="B91" s="6" t="s">
        <v>183</v>
      </c>
      <c r="C91" s="6">
        <v>3453009</v>
      </c>
      <c r="D91" s="6">
        <v>1656732.86</v>
      </c>
      <c r="E91" s="6">
        <v>5109741.8600000003</v>
      </c>
      <c r="F91" s="6">
        <v>4494605.68</v>
      </c>
      <c r="G91" s="6">
        <v>572318.71999999997</v>
      </c>
      <c r="H91" s="6">
        <f t="shared" si="1"/>
        <v>42817.460000000661</v>
      </c>
      <c r="R91">
        <v>1</v>
      </c>
      <c r="S91">
        <v>0</v>
      </c>
    </row>
    <row r="92" spans="1:19">
      <c r="A92" s="6" t="s">
        <v>187</v>
      </c>
      <c r="B92" s="6" t="s">
        <v>188</v>
      </c>
      <c r="C92" s="6">
        <v>108853</v>
      </c>
      <c r="D92" s="6">
        <v>48087</v>
      </c>
      <c r="E92" s="6">
        <v>156940</v>
      </c>
      <c r="F92" s="6">
        <v>114380</v>
      </c>
      <c r="G92" s="6">
        <v>4000</v>
      </c>
      <c r="H92" s="6">
        <f t="shared" si="1"/>
        <v>38560</v>
      </c>
      <c r="R92">
        <v>1</v>
      </c>
      <c r="S92">
        <v>0</v>
      </c>
    </row>
    <row r="93" spans="1:19">
      <c r="A93" s="6" t="s">
        <v>124</v>
      </c>
      <c r="B93" s="6" t="s">
        <v>125</v>
      </c>
      <c r="C93" s="6">
        <v>8375220</v>
      </c>
      <c r="D93" s="6">
        <v>0</v>
      </c>
      <c r="E93" s="6">
        <v>8375220</v>
      </c>
      <c r="F93" s="6">
        <v>4426303</v>
      </c>
      <c r="G93" s="6">
        <v>697935</v>
      </c>
      <c r="H93" s="6">
        <f t="shared" si="1"/>
        <v>3250982</v>
      </c>
      <c r="R93">
        <v>1</v>
      </c>
      <c r="S93">
        <v>0</v>
      </c>
    </row>
    <row r="94" spans="1:19">
      <c r="A94" s="6" t="s">
        <v>126</v>
      </c>
      <c r="B94" s="6" t="s">
        <v>26</v>
      </c>
      <c r="C94" s="6">
        <v>0</v>
      </c>
      <c r="D94" s="6">
        <v>0</v>
      </c>
      <c r="E94" s="6">
        <v>0</v>
      </c>
      <c r="F94" s="6">
        <v>600506.66</v>
      </c>
      <c r="G94" s="6">
        <v>4517.49</v>
      </c>
      <c r="H94" s="6">
        <f t="shared" si="1"/>
        <v>-605024.15</v>
      </c>
      <c r="R94">
        <v>1</v>
      </c>
      <c r="S94">
        <v>0</v>
      </c>
    </row>
    <row r="95" spans="1:19">
      <c r="A95" s="6" t="s">
        <v>127</v>
      </c>
      <c r="B95" s="6" t="s">
        <v>128</v>
      </c>
      <c r="C95" s="6">
        <v>0</v>
      </c>
      <c r="D95" s="6">
        <v>18568772.690000001</v>
      </c>
      <c r="E95" s="6">
        <v>18568772.690000001</v>
      </c>
      <c r="F95" s="6">
        <v>14118219.76</v>
      </c>
      <c r="G95" s="6">
        <v>1301674.8</v>
      </c>
      <c r="H95" s="6">
        <f t="shared" si="1"/>
        <v>3148878.1300000018</v>
      </c>
      <c r="I95" s="9"/>
      <c r="R95">
        <v>1</v>
      </c>
      <c r="S95">
        <v>0</v>
      </c>
    </row>
    <row r="96" spans="1:19">
      <c r="A96" s="6" t="s">
        <v>129</v>
      </c>
      <c r="B96" s="6" t="s">
        <v>130</v>
      </c>
      <c r="C96" s="6">
        <v>168387755</v>
      </c>
      <c r="D96" s="6">
        <v>45888756.229999997</v>
      </c>
      <c r="E96" s="6">
        <v>214276511.22999999</v>
      </c>
      <c r="F96" s="6">
        <v>214796893.25999999</v>
      </c>
      <c r="G96" s="6">
        <v>26028133.649999999</v>
      </c>
      <c r="H96" s="6">
        <f t="shared" si="1"/>
        <v>-26548515.68</v>
      </c>
      <c r="R96">
        <v>1</v>
      </c>
      <c r="S96">
        <v>0</v>
      </c>
    </row>
    <row r="97" spans="1:19">
      <c r="A97" s="6" t="s">
        <v>219</v>
      </c>
      <c r="B97" s="6" t="s">
        <v>26</v>
      </c>
      <c r="C97" s="6">
        <v>0</v>
      </c>
      <c r="D97" s="6">
        <v>0</v>
      </c>
      <c r="E97" s="6">
        <v>0</v>
      </c>
      <c r="F97" s="6">
        <v>10000</v>
      </c>
      <c r="G97" s="6">
        <v>0</v>
      </c>
      <c r="H97" s="6">
        <f t="shared" si="1"/>
        <v>-10000</v>
      </c>
      <c r="R97">
        <v>1</v>
      </c>
      <c r="S97">
        <v>0</v>
      </c>
    </row>
    <row r="98" spans="1:19">
      <c r="A98" s="6" t="s">
        <v>131</v>
      </c>
      <c r="B98" s="6" t="s">
        <v>132</v>
      </c>
      <c r="C98" s="6">
        <v>1200292</v>
      </c>
      <c r="D98" s="6">
        <v>0</v>
      </c>
      <c r="E98" s="6">
        <v>1200292</v>
      </c>
      <c r="F98" s="6">
        <v>3580728.11</v>
      </c>
      <c r="G98" s="6">
        <v>306251.24</v>
      </c>
      <c r="H98" s="6">
        <f t="shared" si="1"/>
        <v>-2686687.3499999996</v>
      </c>
      <c r="R98">
        <v>1</v>
      </c>
      <c r="S98">
        <v>0</v>
      </c>
    </row>
    <row r="99" spans="1:19">
      <c r="A99" s="6" t="s">
        <v>133</v>
      </c>
      <c r="B99" s="6" t="s">
        <v>134</v>
      </c>
      <c r="C99" s="6">
        <v>16938568</v>
      </c>
      <c r="D99" s="6">
        <v>5730285.6699999999</v>
      </c>
      <c r="E99" s="6">
        <v>22668853.670000002</v>
      </c>
      <c r="F99" s="6">
        <v>25416591.27</v>
      </c>
      <c r="G99" s="6">
        <v>4621014.0599999996</v>
      </c>
      <c r="H99" s="6">
        <f t="shared" ref="H99:H123" si="2">+E99-F99-G99</f>
        <v>-7368751.6599999974</v>
      </c>
      <c r="R99">
        <v>1</v>
      </c>
      <c r="S99">
        <v>0</v>
      </c>
    </row>
    <row r="100" spans="1:19">
      <c r="A100" s="6" t="s">
        <v>135</v>
      </c>
      <c r="B100" s="6" t="s">
        <v>136</v>
      </c>
      <c r="C100" s="6">
        <v>250000</v>
      </c>
      <c r="D100" s="6">
        <v>0</v>
      </c>
      <c r="E100" s="6">
        <v>250000</v>
      </c>
      <c r="F100" s="6">
        <v>0</v>
      </c>
      <c r="G100" s="6">
        <v>0</v>
      </c>
      <c r="H100" s="6">
        <f t="shared" si="2"/>
        <v>250000</v>
      </c>
      <c r="R100">
        <v>1</v>
      </c>
      <c r="S100">
        <v>0</v>
      </c>
    </row>
    <row r="101" spans="1:19">
      <c r="A101" s="6" t="s">
        <v>137</v>
      </c>
      <c r="B101" s="6" t="s">
        <v>138</v>
      </c>
      <c r="C101" s="6">
        <v>63890</v>
      </c>
      <c r="D101" s="6">
        <v>0</v>
      </c>
      <c r="E101" s="6">
        <v>63890</v>
      </c>
      <c r="F101" s="6">
        <v>8592</v>
      </c>
      <c r="G101" s="6">
        <v>5045</v>
      </c>
      <c r="H101" s="6">
        <f t="shared" si="2"/>
        <v>50253</v>
      </c>
      <c r="R101">
        <v>1</v>
      </c>
      <c r="S101">
        <v>0</v>
      </c>
    </row>
    <row r="102" spans="1:19">
      <c r="A102" s="6" t="s">
        <v>139</v>
      </c>
      <c r="B102" s="6" t="s">
        <v>140</v>
      </c>
      <c r="C102" s="6">
        <v>20000</v>
      </c>
      <c r="D102" s="6">
        <v>0</v>
      </c>
      <c r="E102" s="6">
        <v>20000</v>
      </c>
      <c r="F102" s="6">
        <v>12383.2</v>
      </c>
      <c r="G102" s="6">
        <v>0</v>
      </c>
      <c r="H102" s="6">
        <f t="shared" si="2"/>
        <v>7616.7999999999993</v>
      </c>
      <c r="R102">
        <v>1</v>
      </c>
      <c r="S102">
        <v>0</v>
      </c>
    </row>
    <row r="103" spans="1:19">
      <c r="A103" s="6" t="s">
        <v>141</v>
      </c>
      <c r="B103" s="6" t="s">
        <v>142</v>
      </c>
      <c r="C103" s="6">
        <v>718556</v>
      </c>
      <c r="D103" s="6">
        <v>0</v>
      </c>
      <c r="E103" s="6">
        <v>718556</v>
      </c>
      <c r="F103" s="6">
        <v>1001174.91</v>
      </c>
      <c r="G103" s="6">
        <v>210057.52</v>
      </c>
      <c r="H103" s="6">
        <f t="shared" si="2"/>
        <v>-492676.43000000005</v>
      </c>
      <c r="R103">
        <v>1</v>
      </c>
      <c r="S103">
        <v>0</v>
      </c>
    </row>
    <row r="104" spans="1:19">
      <c r="A104" s="6" t="s">
        <v>143</v>
      </c>
      <c r="B104" s="6" t="s">
        <v>144</v>
      </c>
      <c r="C104" s="6">
        <v>331326</v>
      </c>
      <c r="D104" s="6">
        <v>0</v>
      </c>
      <c r="E104" s="6">
        <v>331326</v>
      </c>
      <c r="F104" s="6">
        <v>174133.38</v>
      </c>
      <c r="G104" s="6">
        <v>1311.6</v>
      </c>
      <c r="H104" s="6">
        <f t="shared" si="2"/>
        <v>155881.01999999999</v>
      </c>
      <c r="R104">
        <v>1</v>
      </c>
      <c r="S104">
        <v>0</v>
      </c>
    </row>
    <row r="105" spans="1:19">
      <c r="A105" s="6" t="s">
        <v>145</v>
      </c>
      <c r="B105" s="6" t="s">
        <v>146</v>
      </c>
      <c r="C105" s="6">
        <v>10403624</v>
      </c>
      <c r="D105" s="6">
        <v>0</v>
      </c>
      <c r="E105" s="6">
        <v>10403624</v>
      </c>
      <c r="F105" s="6">
        <v>59250</v>
      </c>
      <c r="G105" s="6">
        <v>900</v>
      </c>
      <c r="H105" s="6">
        <f t="shared" si="2"/>
        <v>10343474</v>
      </c>
      <c r="R105">
        <v>1</v>
      </c>
      <c r="S105">
        <v>0</v>
      </c>
    </row>
    <row r="106" spans="1:19">
      <c r="A106" s="6" t="s">
        <v>216</v>
      </c>
      <c r="B106" s="6" t="s">
        <v>217</v>
      </c>
      <c r="C106" s="6">
        <v>0</v>
      </c>
      <c r="D106" s="6">
        <v>1000000</v>
      </c>
      <c r="E106" s="6">
        <v>1000000</v>
      </c>
      <c r="F106" s="6">
        <v>0</v>
      </c>
      <c r="G106" s="6">
        <v>0</v>
      </c>
      <c r="H106" s="6">
        <f t="shared" si="2"/>
        <v>1000000</v>
      </c>
      <c r="R106">
        <v>1</v>
      </c>
      <c r="S106">
        <v>0</v>
      </c>
    </row>
    <row r="107" spans="1:19">
      <c r="A107" s="6" t="s">
        <v>147</v>
      </c>
      <c r="B107" s="6" t="s">
        <v>148</v>
      </c>
      <c r="C107" s="6">
        <v>8077248</v>
      </c>
      <c r="D107" s="6">
        <v>4590724.25</v>
      </c>
      <c r="E107" s="6">
        <v>12667972.25</v>
      </c>
      <c r="F107" s="6">
        <v>11376476.33</v>
      </c>
      <c r="G107" s="6">
        <v>1291495.92</v>
      </c>
      <c r="H107" s="6">
        <f t="shared" si="2"/>
        <v>0</v>
      </c>
      <c r="R107">
        <v>1</v>
      </c>
      <c r="S107">
        <v>0</v>
      </c>
    </row>
    <row r="108" spans="1:19">
      <c r="A108" s="6" t="s">
        <v>223</v>
      </c>
      <c r="B108" s="6" t="s">
        <v>224</v>
      </c>
      <c r="C108" s="6">
        <v>0</v>
      </c>
      <c r="D108" s="6">
        <v>0</v>
      </c>
      <c r="E108" s="6">
        <v>0</v>
      </c>
      <c r="F108" s="6">
        <v>2869922.46</v>
      </c>
      <c r="G108" s="6">
        <v>1718095.07</v>
      </c>
      <c r="H108" s="6">
        <f t="shared" si="2"/>
        <v>-4588017.53</v>
      </c>
      <c r="R108">
        <v>1</v>
      </c>
      <c r="S108">
        <v>0</v>
      </c>
    </row>
    <row r="109" spans="1:19">
      <c r="A109" s="6" t="s">
        <v>149</v>
      </c>
      <c r="B109" s="6" t="s">
        <v>150</v>
      </c>
      <c r="C109" s="6">
        <v>100000</v>
      </c>
      <c r="D109" s="6">
        <v>0</v>
      </c>
      <c r="E109" s="6">
        <v>100000</v>
      </c>
      <c r="F109" s="6">
        <v>13500</v>
      </c>
      <c r="G109" s="6">
        <v>0</v>
      </c>
      <c r="H109" s="6">
        <f t="shared" si="2"/>
        <v>86500</v>
      </c>
      <c r="R109">
        <v>1</v>
      </c>
      <c r="S109">
        <v>0</v>
      </c>
    </row>
    <row r="110" spans="1:19">
      <c r="A110" s="6" t="s">
        <v>225</v>
      </c>
      <c r="B110" s="6" t="s">
        <v>24</v>
      </c>
      <c r="C110" s="6">
        <v>0</v>
      </c>
      <c r="D110" s="6">
        <v>0</v>
      </c>
      <c r="E110" s="6">
        <v>0</v>
      </c>
      <c r="F110" s="6">
        <v>-4683.6000000000004</v>
      </c>
      <c r="G110" s="6">
        <v>0</v>
      </c>
      <c r="H110" s="6">
        <f t="shared" si="2"/>
        <v>4683.6000000000004</v>
      </c>
      <c r="R110">
        <v>1</v>
      </c>
      <c r="S110">
        <v>0</v>
      </c>
    </row>
    <row r="111" spans="1:19">
      <c r="A111" s="6" t="s">
        <v>218</v>
      </c>
      <c r="B111" s="6" t="s">
        <v>108</v>
      </c>
      <c r="C111" s="6">
        <v>0</v>
      </c>
      <c r="D111" s="6">
        <v>0</v>
      </c>
      <c r="E111" s="6">
        <v>0</v>
      </c>
      <c r="F111" s="6">
        <v>42015.54</v>
      </c>
      <c r="G111" s="6">
        <v>6000</v>
      </c>
      <c r="H111" s="6">
        <f t="shared" si="2"/>
        <v>-48015.54</v>
      </c>
      <c r="R111">
        <v>1</v>
      </c>
      <c r="S111">
        <v>0</v>
      </c>
    </row>
    <row r="112" spans="1:19">
      <c r="A112" s="6" t="s">
        <v>233</v>
      </c>
      <c r="B112" s="6" t="s">
        <v>234</v>
      </c>
      <c r="C112" s="6">
        <v>0</v>
      </c>
      <c r="D112" s="6">
        <v>0</v>
      </c>
      <c r="E112" s="6">
        <v>0</v>
      </c>
      <c r="F112" s="6">
        <v>0</v>
      </c>
      <c r="G112" s="6">
        <v>463227.25</v>
      </c>
      <c r="H112" s="6">
        <f t="shared" si="2"/>
        <v>-463227.25</v>
      </c>
      <c r="R112">
        <v>1</v>
      </c>
      <c r="S112">
        <v>0</v>
      </c>
    </row>
    <row r="113" spans="1:20">
      <c r="A113" s="6" t="s">
        <v>202</v>
      </c>
      <c r="B113" s="6" t="s">
        <v>203</v>
      </c>
      <c r="C113" s="6">
        <v>0</v>
      </c>
      <c r="D113" s="6">
        <v>329504.18</v>
      </c>
      <c r="E113" s="6">
        <v>329504.18</v>
      </c>
      <c r="F113" s="6">
        <v>108007.15</v>
      </c>
      <c r="G113" s="6">
        <v>0</v>
      </c>
      <c r="H113" s="6">
        <f t="shared" si="2"/>
        <v>221497.03</v>
      </c>
      <c r="R113">
        <v>1</v>
      </c>
      <c r="S113">
        <v>0</v>
      </c>
    </row>
    <row r="114" spans="1:20">
      <c r="A114" s="6" t="s">
        <v>151</v>
      </c>
      <c r="B114" s="6" t="s">
        <v>152</v>
      </c>
      <c r="C114" s="6">
        <v>88174</v>
      </c>
      <c r="D114" s="6">
        <v>0</v>
      </c>
      <c r="E114" s="6">
        <v>88174</v>
      </c>
      <c r="F114" s="6">
        <v>247616</v>
      </c>
      <c r="G114" s="6">
        <v>24168</v>
      </c>
      <c r="H114" s="6">
        <f t="shared" si="2"/>
        <v>-183610</v>
      </c>
      <c r="R114">
        <v>1</v>
      </c>
      <c r="S114">
        <v>0</v>
      </c>
    </row>
    <row r="115" spans="1:20">
      <c r="A115" s="6" t="s">
        <v>153</v>
      </c>
      <c r="B115" s="6" t="s">
        <v>154</v>
      </c>
      <c r="C115" s="6">
        <v>24598948</v>
      </c>
      <c r="D115" s="6">
        <v>0</v>
      </c>
      <c r="E115" s="6">
        <v>24598948</v>
      </c>
      <c r="F115" s="6">
        <v>13776312.23</v>
      </c>
      <c r="G115" s="6">
        <v>1557594.53</v>
      </c>
      <c r="H115" s="6">
        <f t="shared" si="2"/>
        <v>9265041.2400000002</v>
      </c>
      <c r="R115">
        <v>1</v>
      </c>
      <c r="S115">
        <v>0</v>
      </c>
    </row>
    <row r="116" spans="1:20">
      <c r="A116" s="6" t="s">
        <v>155</v>
      </c>
      <c r="B116" s="6" t="s">
        <v>156</v>
      </c>
      <c r="C116" s="6">
        <v>1500000</v>
      </c>
      <c r="D116" s="6">
        <v>0</v>
      </c>
      <c r="E116" s="6">
        <v>1500000</v>
      </c>
      <c r="F116" s="6">
        <v>0</v>
      </c>
      <c r="G116" s="6">
        <v>0</v>
      </c>
      <c r="H116" s="6">
        <f t="shared" si="2"/>
        <v>1500000</v>
      </c>
      <c r="R116">
        <v>1</v>
      </c>
      <c r="S116">
        <v>0</v>
      </c>
    </row>
    <row r="117" spans="1:20">
      <c r="A117" s="6" t="s">
        <v>157</v>
      </c>
      <c r="B117" s="6" t="s">
        <v>158</v>
      </c>
      <c r="C117" s="6">
        <v>2169276</v>
      </c>
      <c r="D117" s="6">
        <v>1094477.95</v>
      </c>
      <c r="E117" s="6">
        <v>3263753.95</v>
      </c>
      <c r="F117" s="6">
        <v>4762757.57</v>
      </c>
      <c r="G117" s="6">
        <v>419895.4</v>
      </c>
      <c r="H117" s="6">
        <f t="shared" si="2"/>
        <v>-1918899.02</v>
      </c>
      <c r="R117">
        <v>1</v>
      </c>
      <c r="S117">
        <v>0</v>
      </c>
    </row>
    <row r="118" spans="1:20">
      <c r="A118" s="6" t="s">
        <v>159</v>
      </c>
      <c r="B118" s="6" t="s">
        <v>160</v>
      </c>
      <c r="C118" s="6">
        <v>150000</v>
      </c>
      <c r="D118" s="6">
        <v>0</v>
      </c>
      <c r="E118" s="6">
        <v>150000</v>
      </c>
      <c r="F118" s="6">
        <v>33975</v>
      </c>
      <c r="G118" s="6">
        <v>4725</v>
      </c>
      <c r="H118" s="6">
        <f t="shared" si="2"/>
        <v>111300</v>
      </c>
      <c r="R118">
        <v>1</v>
      </c>
      <c r="S118">
        <v>0</v>
      </c>
    </row>
    <row r="119" spans="1:20">
      <c r="A119" s="6" t="s">
        <v>161</v>
      </c>
      <c r="B119" s="6" t="s">
        <v>162</v>
      </c>
      <c r="C119" s="6">
        <v>50000</v>
      </c>
      <c r="D119" s="6">
        <v>0</v>
      </c>
      <c r="E119" s="6">
        <v>50000</v>
      </c>
      <c r="F119" s="6">
        <v>0</v>
      </c>
      <c r="G119" s="6">
        <v>0</v>
      </c>
      <c r="H119" s="6">
        <f t="shared" si="2"/>
        <v>50000</v>
      </c>
      <c r="R119">
        <v>1</v>
      </c>
      <c r="S119">
        <v>0</v>
      </c>
    </row>
    <row r="120" spans="1:20" s="4" customFormat="1">
      <c r="A120" s="6" t="s">
        <v>192</v>
      </c>
      <c r="B120" s="6" t="s">
        <v>193</v>
      </c>
      <c r="C120" s="6">
        <v>0</v>
      </c>
      <c r="D120" s="6">
        <v>0</v>
      </c>
      <c r="E120" s="6">
        <v>0</v>
      </c>
      <c r="F120" s="6">
        <v>17853.12</v>
      </c>
      <c r="G120" s="6">
        <v>-2306.77</v>
      </c>
      <c r="H120" s="6">
        <f t="shared" si="2"/>
        <v>-15546.349999999999</v>
      </c>
      <c r="R120">
        <v>1</v>
      </c>
      <c r="S120">
        <v>0</v>
      </c>
      <c r="T120"/>
    </row>
    <row r="121" spans="1:20" s="4" customFormat="1">
      <c r="A121" s="6" t="s">
        <v>163</v>
      </c>
      <c r="B121" s="6" t="s">
        <v>164</v>
      </c>
      <c r="C121" s="6">
        <v>17811</v>
      </c>
      <c r="D121" s="6">
        <v>0</v>
      </c>
      <c r="E121" s="6">
        <v>17811</v>
      </c>
      <c r="F121" s="6">
        <v>30315.759999999998</v>
      </c>
      <c r="G121" s="6">
        <v>0</v>
      </c>
      <c r="H121" s="6">
        <f t="shared" si="2"/>
        <v>-12504.759999999998</v>
      </c>
      <c r="R121">
        <v>1</v>
      </c>
      <c r="S121">
        <v>0</v>
      </c>
      <c r="T121"/>
    </row>
    <row r="122" spans="1:20" s="4" customFormat="1">
      <c r="A122" s="6" t="s">
        <v>165</v>
      </c>
      <c r="B122" s="6" t="s">
        <v>166</v>
      </c>
      <c r="C122" s="6">
        <v>597963</v>
      </c>
      <c r="D122" s="6">
        <v>0</v>
      </c>
      <c r="E122" s="6">
        <v>597963</v>
      </c>
      <c r="F122" s="6">
        <v>814765.95</v>
      </c>
      <c r="G122" s="6">
        <v>101356.71</v>
      </c>
      <c r="H122" s="6">
        <f t="shared" si="2"/>
        <v>-318159.65999999997</v>
      </c>
      <c r="R122">
        <v>1</v>
      </c>
      <c r="S122">
        <v>0</v>
      </c>
      <c r="T122"/>
    </row>
    <row r="123" spans="1:20" s="4" customFormat="1">
      <c r="A123" s="6" t="s">
        <v>167</v>
      </c>
      <c r="B123" s="6" t="s">
        <v>168</v>
      </c>
      <c r="C123" s="6">
        <v>8808117</v>
      </c>
      <c r="D123" s="6">
        <v>3429519.37</v>
      </c>
      <c r="E123" s="6">
        <v>12237636.369999999</v>
      </c>
      <c r="F123" s="6">
        <v>8623023.7400000002</v>
      </c>
      <c r="G123" s="6">
        <v>915108.36</v>
      </c>
      <c r="H123" s="6">
        <f t="shared" si="2"/>
        <v>2699504.2699999991</v>
      </c>
      <c r="R123">
        <v>1</v>
      </c>
      <c r="S123">
        <v>0</v>
      </c>
      <c r="T123"/>
    </row>
    <row r="124" spans="1:20" s="4" customFormat="1">
      <c r="A124" s="6"/>
      <c r="B124" s="6"/>
      <c r="C124" s="6"/>
      <c r="D124" s="6"/>
      <c r="E124" s="6"/>
      <c r="F124" s="6"/>
      <c r="G124" s="6"/>
      <c r="H124" s="6"/>
      <c r="J124"/>
      <c r="K124"/>
      <c r="L124"/>
      <c r="M124"/>
      <c r="N124"/>
      <c r="O124"/>
      <c r="P124"/>
      <c r="Q124"/>
      <c r="R124"/>
      <c r="S124"/>
      <c r="T124"/>
    </row>
    <row r="125" spans="1:20" s="4" customFormat="1">
      <c r="A125" s="6"/>
      <c r="B125" s="6"/>
      <c r="C125" s="6"/>
      <c r="D125" s="6"/>
      <c r="E125" s="6"/>
      <c r="F125" s="6"/>
      <c r="G125" s="6"/>
      <c r="H125" s="6"/>
      <c r="J125"/>
      <c r="K125"/>
      <c r="L125"/>
      <c r="M125"/>
      <c r="N125"/>
      <c r="O125"/>
      <c r="P125"/>
      <c r="Q125"/>
      <c r="R125"/>
      <c r="S125"/>
      <c r="T125"/>
    </row>
    <row r="126" spans="1:20" s="4" customFormat="1">
      <c r="A126" s="6"/>
      <c r="B126" s="6"/>
      <c r="C126" s="6"/>
      <c r="D126" s="6"/>
      <c r="E126" s="6"/>
      <c r="F126" s="6"/>
      <c r="G126" s="6"/>
      <c r="H126" s="6"/>
      <c r="J126"/>
      <c r="K126"/>
      <c r="L126"/>
      <c r="M126"/>
      <c r="N126"/>
      <c r="O126"/>
      <c r="P126"/>
      <c r="Q126"/>
      <c r="R126"/>
      <c r="S126"/>
      <c r="T126"/>
    </row>
    <row r="127" spans="1:20" s="4" customFormat="1">
      <c r="A127" s="18" t="s">
        <v>190</v>
      </c>
      <c r="B127" s="18"/>
      <c r="C127" s="12">
        <f>SUM(C2:C126)</f>
        <v>1804711401</v>
      </c>
      <c r="D127" s="12">
        <f t="shared" ref="D127:H127" si="3">SUM(D2:D126)</f>
        <v>574887257.92999995</v>
      </c>
      <c r="E127" s="12">
        <f t="shared" si="3"/>
        <v>2379598658.9299994</v>
      </c>
      <c r="F127" s="12">
        <f t="shared" si="3"/>
        <v>2013912209.2200003</v>
      </c>
      <c r="G127" s="12">
        <f t="shared" si="3"/>
        <v>254909406.57999992</v>
      </c>
      <c r="H127" s="12">
        <f t="shared" si="3"/>
        <v>110777043.13000001</v>
      </c>
      <c r="T127"/>
    </row>
    <row r="129" spans="1:9">
      <c r="A129" s="1"/>
    </row>
    <row r="130" spans="1:9">
      <c r="A130" s="1" t="s">
        <v>196</v>
      </c>
    </row>
    <row r="133" spans="1:9">
      <c r="E133" s="19" t="s">
        <v>235</v>
      </c>
    </row>
    <row r="135" spans="1:9">
      <c r="E135" s="15" t="s">
        <v>194</v>
      </c>
      <c r="F135" s="15">
        <f>+F127+G127</f>
        <v>2268821615.8000002</v>
      </c>
      <c r="H135" s="17"/>
      <c r="I135" s="16"/>
    </row>
    <row r="136" spans="1:9">
      <c r="E136" s="15"/>
      <c r="F136" s="24">
        <f>+F135/E127</f>
        <v>0.9534471736591873</v>
      </c>
    </row>
    <row r="137" spans="1:9">
      <c r="E137" s="15"/>
      <c r="F137" s="15"/>
    </row>
    <row r="138" spans="1:9">
      <c r="E138" s="15" t="s">
        <v>195</v>
      </c>
      <c r="F138" s="15">
        <f>+[1]egre!$G$677</f>
        <v>2295749436.960001</v>
      </c>
    </row>
    <row r="139" spans="1:9">
      <c r="E139" s="15"/>
      <c r="F139" s="24">
        <f>+F138/E127</f>
        <v>0.9647632924756725</v>
      </c>
    </row>
    <row r="140" spans="1:9">
      <c r="E140" s="15"/>
      <c r="F140" s="15"/>
    </row>
    <row r="141" spans="1:9">
      <c r="E141" s="15"/>
      <c r="F141" s="15"/>
    </row>
    <row r="142" spans="1:9">
      <c r="E142" s="25" t="s">
        <v>240</v>
      </c>
      <c r="F142" s="25">
        <f>+F135-F138</f>
        <v>-26927821.160000801</v>
      </c>
    </row>
    <row r="144" spans="1:9">
      <c r="E144" s="21" t="s">
        <v>236</v>
      </c>
      <c r="F144" s="21"/>
      <c r="G144" s="20"/>
    </row>
    <row r="145" spans="5:8">
      <c r="E145" s="21"/>
      <c r="F145" s="21"/>
      <c r="G145" s="20"/>
      <c r="H145" s="8"/>
    </row>
    <row r="146" spans="5:8">
      <c r="E146" s="21" t="s">
        <v>194</v>
      </c>
      <c r="F146" s="21">
        <v>107123847.16000032</v>
      </c>
      <c r="G146" s="20"/>
    </row>
    <row r="147" spans="5:8">
      <c r="E147" s="21" t="s">
        <v>195</v>
      </c>
      <c r="F147" s="21">
        <v>190942856.29999971</v>
      </c>
      <c r="G147" s="20"/>
    </row>
    <row r="148" spans="5:8">
      <c r="E148" s="21" t="s">
        <v>238</v>
      </c>
      <c r="F148" s="22">
        <f>+F146-F147</f>
        <v>-83819009.13999939</v>
      </c>
      <c r="G148" s="20"/>
    </row>
    <row r="150" spans="5:8">
      <c r="E150" s="23" t="s">
        <v>237</v>
      </c>
      <c r="F150" s="14"/>
      <c r="G150" s="14"/>
    </row>
    <row r="151" spans="5:8">
      <c r="E151" s="27" t="s">
        <v>194</v>
      </c>
      <c r="F151" s="27">
        <f>+F135-F146</f>
        <v>2161697768.6399999</v>
      </c>
      <c r="G151" s="14"/>
    </row>
    <row r="152" spans="5:8">
      <c r="E152" s="27" t="s">
        <v>195</v>
      </c>
      <c r="F152" s="27">
        <f>+F138-F147</f>
        <v>2104806580.6600013</v>
      </c>
      <c r="G152" s="14"/>
    </row>
    <row r="153" spans="5:8">
      <c r="E153" s="27" t="s">
        <v>239</v>
      </c>
      <c r="F153" s="26">
        <f>+F151-F152</f>
        <v>56891187.979998589</v>
      </c>
      <c r="G153" s="14"/>
    </row>
  </sheetData>
  <mergeCells count="1">
    <mergeCell ref="A127:B127"/>
  </mergeCells>
  <pageMargins left="0.86614173228346458" right="0.15748031496062992" top="1.3385826771653544" bottom="0.74803149606299213" header="0.70866141732283472" footer="0.35433070866141736"/>
  <pageSetup paperSize="9" scale="90" orientation="landscape" horizontalDpi="4294967295" verticalDpi="4294967295" r:id="rId1"/>
  <headerFooter>
    <oddHeader xml:space="preserve">&amp;C&amp;"-,Negrita"&amp;14MUNICIPALIDAD DE SAN MARTIN DE LOS ANDES
ESTADO DE EJECUCION DE INGRESOS&amp;R&amp;"-,Negrita"&amp;14 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SMA_PRESU_INGRE</vt:lpstr>
      <vt:lpstr>SMA_PRESU_INGRE!Títulos_a_imprimir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guillermo.panigatti</cp:lastModifiedBy>
  <cp:lastPrinted>2019-08-15T11:18:50Z</cp:lastPrinted>
  <dcterms:created xsi:type="dcterms:W3CDTF">2017-06-21T11:37:15Z</dcterms:created>
  <dcterms:modified xsi:type="dcterms:W3CDTF">2022-07-22T13:33:58Z</dcterms:modified>
</cp:coreProperties>
</file>