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20" i="1" l="1"/>
  <c r="I23" i="1"/>
  <c r="I26" i="1"/>
  <c r="I29" i="1"/>
  <c r="I32" i="1"/>
  <c r="I35" i="1"/>
  <c r="I38" i="1"/>
  <c r="I41" i="1"/>
  <c r="D109" i="1"/>
  <c r="E110" i="1"/>
  <c r="G110" i="1"/>
  <c r="H110" i="1"/>
  <c r="D110" i="1"/>
  <c r="D112" i="1"/>
  <c r="E113" i="1"/>
  <c r="E112" i="1" s="1"/>
  <c r="E109" i="1" s="1"/>
  <c r="G113" i="1"/>
  <c r="G112" i="1" s="1"/>
  <c r="H113" i="1"/>
  <c r="H112" i="1" s="1"/>
  <c r="H109" i="1" s="1"/>
  <c r="D113" i="1"/>
  <c r="E95" i="1"/>
  <c r="G95" i="1"/>
  <c r="H95" i="1"/>
  <c r="D95" i="1"/>
  <c r="E42" i="1"/>
  <c r="G42" i="1"/>
  <c r="H42" i="1"/>
  <c r="E17" i="1"/>
  <c r="G17" i="1"/>
  <c r="H17" i="1"/>
  <c r="G10" i="1"/>
  <c r="H10" i="1"/>
  <c r="F9" i="1"/>
  <c r="I9" i="1" s="1"/>
  <c r="F11" i="1"/>
  <c r="F12" i="1"/>
  <c r="I12" i="1" s="1"/>
  <c r="F15" i="1"/>
  <c r="I15" i="1" s="1"/>
  <c r="F16" i="1"/>
  <c r="I16" i="1" s="1"/>
  <c r="F18" i="1"/>
  <c r="F19" i="1"/>
  <c r="I19" i="1" s="1"/>
  <c r="F20" i="1"/>
  <c r="F21" i="1"/>
  <c r="I21" i="1" s="1"/>
  <c r="F22" i="1"/>
  <c r="I22" i="1" s="1"/>
  <c r="F23" i="1"/>
  <c r="F24" i="1"/>
  <c r="I24" i="1" s="1"/>
  <c r="F25" i="1"/>
  <c r="I25" i="1" s="1"/>
  <c r="F26" i="1"/>
  <c r="F27" i="1"/>
  <c r="I27" i="1" s="1"/>
  <c r="F28" i="1"/>
  <c r="I28" i="1" s="1"/>
  <c r="F29" i="1"/>
  <c r="F30" i="1"/>
  <c r="I30" i="1" s="1"/>
  <c r="F31" i="1"/>
  <c r="I31" i="1" s="1"/>
  <c r="F32" i="1"/>
  <c r="F33" i="1"/>
  <c r="I33" i="1" s="1"/>
  <c r="F34" i="1"/>
  <c r="I34" i="1" s="1"/>
  <c r="F35" i="1"/>
  <c r="F36" i="1"/>
  <c r="I36" i="1" s="1"/>
  <c r="F37" i="1"/>
  <c r="I37" i="1" s="1"/>
  <c r="F38" i="1"/>
  <c r="F39" i="1"/>
  <c r="I39" i="1" s="1"/>
  <c r="F40" i="1"/>
  <c r="I40" i="1" s="1"/>
  <c r="F41" i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4" i="1"/>
  <c r="I54" i="1" s="1"/>
  <c r="F55" i="1"/>
  <c r="I55" i="1" s="1"/>
  <c r="F56" i="1"/>
  <c r="I56" i="1" s="1"/>
  <c r="F57" i="1"/>
  <c r="I57" i="1" s="1"/>
  <c r="F59" i="1"/>
  <c r="I59" i="1" s="1"/>
  <c r="F62" i="1"/>
  <c r="I62" i="1" s="1"/>
  <c r="F63" i="1"/>
  <c r="I63" i="1" s="1"/>
  <c r="F64" i="1"/>
  <c r="I64" i="1" s="1"/>
  <c r="F66" i="1"/>
  <c r="I66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6" i="1"/>
  <c r="I76" i="1" s="1"/>
  <c r="F77" i="1"/>
  <c r="I77" i="1" s="1"/>
  <c r="F78" i="1"/>
  <c r="I78" i="1" s="1"/>
  <c r="F79" i="1"/>
  <c r="I79" i="1" s="1"/>
  <c r="F81" i="1"/>
  <c r="I81" i="1" s="1"/>
  <c r="F82" i="1"/>
  <c r="I82" i="1" s="1"/>
  <c r="F83" i="1"/>
  <c r="I83" i="1" s="1"/>
  <c r="F84" i="1"/>
  <c r="I84" i="1" s="1"/>
  <c r="F85" i="1"/>
  <c r="I85" i="1" s="1"/>
  <c r="F87" i="1"/>
  <c r="F88" i="1"/>
  <c r="I88" i="1" s="1"/>
  <c r="F90" i="1"/>
  <c r="I90" i="1" s="1"/>
  <c r="F92" i="1"/>
  <c r="I92" i="1" s="1"/>
  <c r="F96" i="1"/>
  <c r="F97" i="1"/>
  <c r="I97" i="1" s="1"/>
  <c r="F100" i="1"/>
  <c r="I100" i="1" s="1"/>
  <c r="F101" i="1"/>
  <c r="I101" i="1" s="1"/>
  <c r="F102" i="1"/>
  <c r="I102" i="1" s="1"/>
  <c r="F103" i="1"/>
  <c r="I103" i="1" s="1"/>
  <c r="F104" i="1"/>
  <c r="I104" i="1" s="1"/>
  <c r="F107" i="1"/>
  <c r="I107" i="1" s="1"/>
  <c r="F111" i="1"/>
  <c r="I111" i="1" s="1"/>
  <c r="F114" i="1"/>
  <c r="F118" i="1"/>
  <c r="I118" i="1" s="1"/>
  <c r="F119" i="1"/>
  <c r="I119" i="1" s="1"/>
  <c r="F121" i="1"/>
  <c r="I121" i="1" s="1"/>
  <c r="F122" i="1"/>
  <c r="I122" i="1" s="1"/>
  <c r="F123" i="1"/>
  <c r="I123" i="1" s="1"/>
  <c r="F126" i="1"/>
  <c r="I126" i="1" s="1"/>
  <c r="G109" i="1" l="1"/>
  <c r="F110" i="1"/>
  <c r="I110" i="1" s="1"/>
  <c r="I87" i="1"/>
  <c r="I114" i="1"/>
  <c r="F113" i="1"/>
  <c r="F10" i="1"/>
  <c r="I10" i="1" s="1"/>
  <c r="I11" i="1"/>
  <c r="F95" i="1"/>
  <c r="I95" i="1" s="1"/>
  <c r="I96" i="1"/>
  <c r="I18" i="1"/>
  <c r="F17" i="1"/>
  <c r="F42" i="1"/>
  <c r="I42" i="1" s="1"/>
  <c r="E108" i="1"/>
  <c r="G108" i="1"/>
  <c r="H108" i="1"/>
  <c r="E8" i="1"/>
  <c r="G8" i="1"/>
  <c r="G7" i="1" s="1"/>
  <c r="H8" i="1"/>
  <c r="H7" i="1" s="1"/>
  <c r="D7" i="1"/>
  <c r="D8" i="1"/>
  <c r="E10" i="1"/>
  <c r="D10" i="1"/>
  <c r="E14" i="1"/>
  <c r="F14" i="1" s="1"/>
  <c r="G14" i="1"/>
  <c r="H14" i="1"/>
  <c r="D14" i="1"/>
  <c r="D17" i="1"/>
  <c r="E125" i="1"/>
  <c r="G125" i="1"/>
  <c r="G124" i="1" s="1"/>
  <c r="H125" i="1"/>
  <c r="H124" i="1" s="1"/>
  <c r="D125" i="1"/>
  <c r="D124" i="1" s="1"/>
  <c r="E120" i="1"/>
  <c r="F120" i="1" s="1"/>
  <c r="G120" i="1"/>
  <c r="H120" i="1"/>
  <c r="E117" i="1"/>
  <c r="G117" i="1"/>
  <c r="H117" i="1"/>
  <c r="H116" i="1" s="1"/>
  <c r="G116" i="1"/>
  <c r="G115" i="1" s="1"/>
  <c r="E106" i="1"/>
  <c r="G106" i="1"/>
  <c r="G105" i="1" s="1"/>
  <c r="H106" i="1"/>
  <c r="H105" i="1" s="1"/>
  <c r="E99" i="1"/>
  <c r="G99" i="1"/>
  <c r="G98" i="1" s="1"/>
  <c r="H99" i="1"/>
  <c r="H98" i="1" s="1"/>
  <c r="E94" i="1"/>
  <c r="G94" i="1"/>
  <c r="G93" i="1" s="1"/>
  <c r="H94" i="1"/>
  <c r="E91" i="1"/>
  <c r="F91" i="1" s="1"/>
  <c r="G91" i="1"/>
  <c r="H91" i="1"/>
  <c r="E89" i="1"/>
  <c r="G89" i="1"/>
  <c r="G86" i="1" s="1"/>
  <c r="H89" i="1"/>
  <c r="H86" i="1" s="1"/>
  <c r="E80" i="1"/>
  <c r="F80" i="1" s="1"/>
  <c r="G80" i="1"/>
  <c r="H80" i="1"/>
  <c r="E75" i="1"/>
  <c r="F75" i="1" s="1"/>
  <c r="G75" i="1"/>
  <c r="H75" i="1"/>
  <c r="E67" i="1"/>
  <c r="F67" i="1" s="1"/>
  <c r="G67" i="1"/>
  <c r="H67" i="1"/>
  <c r="E65" i="1"/>
  <c r="F65" i="1" s="1"/>
  <c r="G65" i="1"/>
  <c r="H65" i="1"/>
  <c r="E61" i="1"/>
  <c r="G61" i="1"/>
  <c r="G60" i="1" s="1"/>
  <c r="H61" i="1"/>
  <c r="E58" i="1"/>
  <c r="G58" i="1"/>
  <c r="G53" i="1" s="1"/>
  <c r="H53" i="1"/>
  <c r="D42" i="1"/>
  <c r="D54" i="1"/>
  <c r="D58" i="1"/>
  <c r="D61" i="1"/>
  <c r="D65" i="1"/>
  <c r="D67" i="1"/>
  <c r="D75" i="1"/>
  <c r="D80" i="1"/>
  <c r="D87" i="1"/>
  <c r="D89" i="1"/>
  <c r="D91" i="1"/>
  <c r="D94" i="1"/>
  <c r="F94" i="1" s="1"/>
  <c r="D99" i="1"/>
  <c r="D98" i="1" s="1"/>
  <c r="D106" i="1"/>
  <c r="D105" i="1" s="1"/>
  <c r="D118" i="1"/>
  <c r="D117" i="1" s="1"/>
  <c r="D116" i="1" s="1"/>
  <c r="D120" i="1"/>
  <c r="I65" i="1" l="1"/>
  <c r="I67" i="1"/>
  <c r="I75" i="1"/>
  <c r="I80" i="1"/>
  <c r="I91" i="1"/>
  <c r="I120" i="1"/>
  <c r="F93" i="1"/>
  <c r="I94" i="1"/>
  <c r="E53" i="1"/>
  <c r="F53" i="1" s="1"/>
  <c r="I53" i="1" s="1"/>
  <c r="F58" i="1"/>
  <c r="I58" i="1" s="1"/>
  <c r="E60" i="1"/>
  <c r="F61" i="1"/>
  <c r="E93" i="1"/>
  <c r="H93" i="1"/>
  <c r="E98" i="1"/>
  <c r="F98" i="1" s="1"/>
  <c r="I98" i="1" s="1"/>
  <c r="F99" i="1"/>
  <c r="I99" i="1" s="1"/>
  <c r="E105" i="1"/>
  <c r="F106" i="1"/>
  <c r="I14" i="1"/>
  <c r="E116" i="1"/>
  <c r="F116" i="1" s="1"/>
  <c r="I116" i="1" s="1"/>
  <c r="F117" i="1"/>
  <c r="I117" i="1" s="1"/>
  <c r="E7" i="1"/>
  <c r="F8" i="1"/>
  <c r="F89" i="1"/>
  <c r="E86" i="1"/>
  <c r="E124" i="1"/>
  <c r="F124" i="1" s="1"/>
  <c r="I124" i="1" s="1"/>
  <c r="F125" i="1"/>
  <c r="I125" i="1" s="1"/>
  <c r="G13" i="1"/>
  <c r="G6" i="1" s="1"/>
  <c r="G128" i="1" s="1"/>
  <c r="I17" i="1"/>
  <c r="F112" i="1"/>
  <c r="I113" i="1"/>
  <c r="H60" i="1"/>
  <c r="H13" i="1"/>
  <c r="H6" i="1" s="1"/>
  <c r="E13" i="1"/>
  <c r="D53" i="1"/>
  <c r="D13" i="1" s="1"/>
  <c r="D6" i="1" s="1"/>
  <c r="D115" i="1"/>
  <c r="H115" i="1"/>
  <c r="D86" i="1"/>
  <c r="D93" i="1"/>
  <c r="D60" i="1"/>
  <c r="E6" i="1" l="1"/>
  <c r="F13" i="1"/>
  <c r="I13" i="1"/>
  <c r="F7" i="1"/>
  <c r="I7" i="1" s="1"/>
  <c r="I8" i="1"/>
  <c r="E115" i="1"/>
  <c r="F115" i="1" s="1"/>
  <c r="I115" i="1" s="1"/>
  <c r="I112" i="1"/>
  <c r="F109" i="1"/>
  <c r="I89" i="1"/>
  <c r="F86" i="1"/>
  <c r="I86" i="1" s="1"/>
  <c r="I106" i="1"/>
  <c r="F105" i="1"/>
  <c r="I105" i="1" s="1"/>
  <c r="I61" i="1"/>
  <c r="F60" i="1"/>
  <c r="I60" i="1" s="1"/>
  <c r="I93" i="1"/>
  <c r="D108" i="1"/>
  <c r="D128" i="1" s="1"/>
  <c r="H128" i="1"/>
  <c r="E128" i="1" l="1"/>
  <c r="I109" i="1"/>
  <c r="F108" i="1"/>
  <c r="I108" i="1" s="1"/>
  <c r="F6" i="1"/>
  <c r="I6" i="1" l="1"/>
  <c r="I128" i="1" s="1"/>
  <c r="F128" i="1"/>
</calcChain>
</file>

<file path=xl/comments1.xml><?xml version="1.0" encoding="utf-8"?>
<comments xmlns="http://schemas.openxmlformats.org/spreadsheetml/2006/main">
  <authors>
    <author>Luffi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Coincidente con Informado Planilla I Convenio Marco</t>
        </r>
      </text>
    </comment>
  </commentList>
</comments>
</file>

<file path=xl/sharedStrings.xml><?xml version="1.0" encoding="utf-8"?>
<sst xmlns="http://schemas.openxmlformats.org/spreadsheetml/2006/main" count="251" uniqueCount="248">
  <si>
    <t>Programado</t>
  </si>
  <si>
    <t>Modificado</t>
  </si>
  <si>
    <t>Devengado</t>
  </si>
  <si>
    <t>Percibido</t>
  </si>
  <si>
    <t>22.0.0.00.00</t>
  </si>
  <si>
    <t>Transferencias de capital</t>
  </si>
  <si>
    <t>22.3.0.00.00</t>
  </si>
  <si>
    <t>Del Sector Público Provincial</t>
  </si>
  <si>
    <t>22.3.1.00.00</t>
  </si>
  <si>
    <t>De la administración central provincial</t>
  </si>
  <si>
    <t>22.3.1.04.00</t>
  </si>
  <si>
    <t>Planta Tratamiento Liquidos Cloacales</t>
  </si>
  <si>
    <t>11.0.0.00.00</t>
  </si>
  <si>
    <t>Ingresos Tributarios</t>
  </si>
  <si>
    <t>11.1.0.00.00</t>
  </si>
  <si>
    <t>De Origen Nacional</t>
  </si>
  <si>
    <t>11.1.1.00.00</t>
  </si>
  <si>
    <t>Coparticipación Federal de Impuestos Ley 23.548</t>
  </si>
  <si>
    <t>11.1.1.01.00</t>
  </si>
  <si>
    <t>Coparticipación Federal de Impuestos Ley Nº 23548</t>
  </si>
  <si>
    <t>11.2.0.00.00</t>
  </si>
  <si>
    <t>De Origen Provincial</t>
  </si>
  <si>
    <t>11.2.1.00.00</t>
  </si>
  <si>
    <t>Coparticipación de Impuestos Provinciales Ley Nº 2.148</t>
  </si>
  <si>
    <t>11.2.2.00.00</t>
  </si>
  <si>
    <t>Impuesto Inmobiliario s/Ley Nº 2.495</t>
  </si>
  <si>
    <t>11.3.0.00.00</t>
  </si>
  <si>
    <t>De Origen Municipal</t>
  </si>
  <si>
    <t>11.3.1.00.00</t>
  </si>
  <si>
    <t>Impuestos</t>
  </si>
  <si>
    <t>11.3.1.01.00</t>
  </si>
  <si>
    <t>Automotores</t>
  </si>
  <si>
    <t>11.3.1.02.00</t>
  </si>
  <si>
    <t>Automotores Ejercicio Anterior</t>
  </si>
  <si>
    <t>11.3.2.00.00</t>
  </si>
  <si>
    <t>Tasas Municipales</t>
  </si>
  <si>
    <t>11.3.2.01.00</t>
  </si>
  <si>
    <t>Servicios Retributivos</t>
  </si>
  <si>
    <t>11.3.2.02.00</t>
  </si>
  <si>
    <t>Servicios Retributivos Ejercicio Anterior</t>
  </si>
  <si>
    <t>11.3.2.03.00</t>
  </si>
  <si>
    <t>Habilitacion Comercio e Industria</t>
  </si>
  <si>
    <t>11.3.2.04.00</t>
  </si>
  <si>
    <t>Inspección, Seguridad e Higiene</t>
  </si>
  <si>
    <t>11.3.2.05.00</t>
  </si>
  <si>
    <t>Inspeccion,Seguridad e Higiene Ejercicios Anteriores</t>
  </si>
  <si>
    <t>11.3.2.06.00</t>
  </si>
  <si>
    <t>Inspección Veterinaria</t>
  </si>
  <si>
    <t>11.3.2.07.00</t>
  </si>
  <si>
    <t>Servicio Recolección de Residuos</t>
  </si>
  <si>
    <t>11.3.2.09.00</t>
  </si>
  <si>
    <t>Servicio Red Cloacal</t>
  </si>
  <si>
    <t>11.3.2.12.00</t>
  </si>
  <si>
    <t>Conservación de Calles</t>
  </si>
  <si>
    <t>11.3.2.13.00</t>
  </si>
  <si>
    <t>Arbolado Urbano</t>
  </si>
  <si>
    <t>11.3.2.14.00</t>
  </si>
  <si>
    <t>Servicio Horno Pirolítico</t>
  </si>
  <si>
    <t>11.3.2.15.00</t>
  </si>
  <si>
    <t>Lote Urbano Vacante</t>
  </si>
  <si>
    <t>11.3.2.17.00</t>
  </si>
  <si>
    <t>Ingresos Ordenanza 154/01</t>
  </si>
  <si>
    <t>11.3.2.18.00</t>
  </si>
  <si>
    <t>Moratoria Ordenanza 153/08</t>
  </si>
  <si>
    <t>11.3.2.19.00</t>
  </si>
  <si>
    <t>Ingresos Reg. Esp. Ordenanza 152/09</t>
  </si>
  <si>
    <t>11.3.2.20.00</t>
  </si>
  <si>
    <t>Facilidades de Pago</t>
  </si>
  <si>
    <t>11.3.2.24.00</t>
  </si>
  <si>
    <t>Tasa de Justicia Ordenanza 231/02</t>
  </si>
  <si>
    <t>11.3.2.25.00</t>
  </si>
  <si>
    <t>FONDO DE REQUIPAMIENTO MUNICIPAL</t>
  </si>
  <si>
    <t>11.3.2.26.00</t>
  </si>
  <si>
    <t>Tasa de Habilitación para OST Preexistentes</t>
  </si>
  <si>
    <t>11.3.2.27.00</t>
  </si>
  <si>
    <t>Tasa de Habilitación para Compartición</t>
  </si>
  <si>
    <t>11.3.2.28.00</t>
  </si>
  <si>
    <t>Tasa de Inspección y Verificación de Estructuras Soporte</t>
  </si>
  <si>
    <t>11.3.2.29.00</t>
  </si>
  <si>
    <t>Tasa de Inspección y Verificación para Compartición</t>
  </si>
  <si>
    <t>11.3.2.30.00</t>
  </si>
  <si>
    <t>FONDO PARA EL CUIDADO AMBIENTAL</t>
  </si>
  <si>
    <t>11.3.2.31.00</t>
  </si>
  <si>
    <t>FONDO CONSERVACION Y MANTENIMIENTO CINE TEATRO</t>
  </si>
  <si>
    <t>11.3.3.00.00</t>
  </si>
  <si>
    <t>Derechos</t>
  </si>
  <si>
    <t>11.3.3.01.00</t>
  </si>
  <si>
    <t>Espectaculos Publicos</t>
  </si>
  <si>
    <t>11.3.3.02.00</t>
  </si>
  <si>
    <t>Venta Ambulante</t>
  </si>
  <si>
    <t>11.3.3.03.00</t>
  </si>
  <si>
    <t>Publicidad y Propaganda</t>
  </si>
  <si>
    <t>11.3.3.04.00</t>
  </si>
  <si>
    <t>Ocupación y Uso de Espacios Públicos</t>
  </si>
  <si>
    <t>11.3.3.05.00</t>
  </si>
  <si>
    <t>Cementerio</t>
  </si>
  <si>
    <t>11.3.3.06.00</t>
  </si>
  <si>
    <t>De Edificación y Obras en General</t>
  </si>
  <si>
    <t>11.3.3.07.00</t>
  </si>
  <si>
    <t>De Oficina</t>
  </si>
  <si>
    <t>11.3.3.08.00</t>
  </si>
  <si>
    <t>Ingreso Transporte Urbano Pasajeros</t>
  </si>
  <si>
    <t>11.3.3.10.00</t>
  </si>
  <si>
    <t>Derecho de Uso Instalaciones Matadero Municipal</t>
  </si>
  <si>
    <t>11.3.3.11.00</t>
  </si>
  <si>
    <t>Cementerio Ejerc. Anteriores</t>
  </si>
  <si>
    <t>11.3.4.00.00</t>
  </si>
  <si>
    <t>Contribuciones</t>
  </si>
  <si>
    <t>11.3.4.01.00</t>
  </si>
  <si>
    <t>Por mejoras</t>
  </si>
  <si>
    <t>11.3.4.01.01</t>
  </si>
  <si>
    <t>Obra Gas Barrios</t>
  </si>
  <si>
    <t>11.3.4.01.02</t>
  </si>
  <si>
    <t>Cordón Cuneta</t>
  </si>
  <si>
    <t>11.3.4.01.03</t>
  </si>
  <si>
    <t>Pavimento</t>
  </si>
  <si>
    <t>11.3.4.02.00</t>
  </si>
  <si>
    <t>Contribuciones Varias</t>
  </si>
  <si>
    <t>11.3.4.03.00</t>
  </si>
  <si>
    <t>RES. 1883/2014 ENERGIA COOP. DE VIVIENDAS</t>
  </si>
  <si>
    <t>13.0.0.00.00</t>
  </si>
  <si>
    <t>Ingresos No Tributarios</t>
  </si>
  <si>
    <t>13.2.0.00.00</t>
  </si>
  <si>
    <t>Canon</t>
  </si>
  <si>
    <t>13.2.1.00.00</t>
  </si>
  <si>
    <t>Distribución Energia Electrica</t>
  </si>
  <si>
    <t>13.2.2.00.00</t>
  </si>
  <si>
    <t>C.E.M 1,7% Canon Distribución Energía Eléctrica</t>
  </si>
  <si>
    <t>13.2.3.00.00</t>
  </si>
  <si>
    <t>CONVENIO ADHESIÓN MUNICIPIOS LEY 2751</t>
  </si>
  <si>
    <t>13.4.0.00.00</t>
  </si>
  <si>
    <t>Regalías</t>
  </si>
  <si>
    <t>13.4.1.00.00</t>
  </si>
  <si>
    <t>Regalías Hidrocarbúriferas</t>
  </si>
  <si>
    <t>13.5.0.00.00</t>
  </si>
  <si>
    <t>Alquileres</t>
  </si>
  <si>
    <t>13.5.1.00.00</t>
  </si>
  <si>
    <t>cine Teatro Municipal</t>
  </si>
  <si>
    <t>13.5.2.00.00</t>
  </si>
  <si>
    <t>Alquiler y Uso Albergue Municipal</t>
  </si>
  <si>
    <t>13.5.3.00.00</t>
  </si>
  <si>
    <t>Uso Instalaciones y Predio Gimnasio Municipal</t>
  </si>
  <si>
    <t>13.5.4.00.00</t>
  </si>
  <si>
    <t>Alquiler Bienes Muebles e Inmuebles</t>
  </si>
  <si>
    <t>13.5.5.00.00</t>
  </si>
  <si>
    <t>Recursos Hostería Pros. Pinos</t>
  </si>
  <si>
    <t>13.5.6.00.00</t>
  </si>
  <si>
    <t>Terminal de Omnibus</t>
  </si>
  <si>
    <t>13.5.7.00.00</t>
  </si>
  <si>
    <t>Terminal de Omnibus Ejercicios Anteriores</t>
  </si>
  <si>
    <t>13.6.0.00.00</t>
  </si>
  <si>
    <t>Multas</t>
  </si>
  <si>
    <t>13.6.3.00.00</t>
  </si>
  <si>
    <t>Recargos e Intereses</t>
  </si>
  <si>
    <t>13.6.3.03.00</t>
  </si>
  <si>
    <t>Multas, Recargos y Penalidades</t>
  </si>
  <si>
    <t>13.6.4.00.00</t>
  </si>
  <si>
    <t>Multas Tribunal de Faltas</t>
  </si>
  <si>
    <t>13.6.5.00.00</t>
  </si>
  <si>
    <t>Ingresos por Juicios</t>
  </si>
  <si>
    <t>13.9.0.00.00</t>
  </si>
  <si>
    <t>Otros Ingresos No Tributarios</t>
  </si>
  <si>
    <t>13.9.1.00.00</t>
  </si>
  <si>
    <t>Ingresos Eventuales</t>
  </si>
  <si>
    <t>13.9.3.00.00</t>
  </si>
  <si>
    <t>Ingresos Universidades</t>
  </si>
  <si>
    <t>13.9.5.00.00</t>
  </si>
  <si>
    <t>ART. Días Caídos</t>
  </si>
  <si>
    <t>13.9.6.00.00</t>
  </si>
  <si>
    <t>PLAN NACIONAL SEG. ALIMENTARIA</t>
  </si>
  <si>
    <t>13.9.7.00.00</t>
  </si>
  <si>
    <t>Indemnización por Siniestros</t>
  </si>
  <si>
    <t>14.0.0.00.00</t>
  </si>
  <si>
    <t>14.1.0.00.00</t>
  </si>
  <si>
    <t>Venta de bienes</t>
  </si>
  <si>
    <t>14.1.2.00.00</t>
  </si>
  <si>
    <t>14.2.0.00.00</t>
  </si>
  <si>
    <t>Venta de servicios</t>
  </si>
  <si>
    <t>14.2.2.00.00</t>
  </si>
  <si>
    <t>Pileta y Camping Municipal</t>
  </si>
  <si>
    <t>16.0.0.00.00</t>
  </si>
  <si>
    <t>Rentas de la propiedad</t>
  </si>
  <si>
    <t>16.2.0.00.00</t>
  </si>
  <si>
    <t>Intereses por depósitos</t>
  </si>
  <si>
    <t>17.0.0.00.00</t>
  </si>
  <si>
    <t>Transferencias corrientes</t>
  </si>
  <si>
    <t>17.2.0.00.00</t>
  </si>
  <si>
    <t>Del Sector Público Nacional</t>
  </si>
  <si>
    <t>17.2.1.00.00</t>
  </si>
  <si>
    <t>De administración central nacional</t>
  </si>
  <si>
    <t>17.2.1.07.00</t>
  </si>
  <si>
    <t>Res. Nº 418/13. Convenio PAMI. Cub de Día</t>
  </si>
  <si>
    <t>17.2.1.12.00</t>
  </si>
  <si>
    <t>ZAPALA INCUBA</t>
  </si>
  <si>
    <t>17.3.0.00.00</t>
  </si>
  <si>
    <t>17.3.1.00.00</t>
  </si>
  <si>
    <t>17.3.1.01.00</t>
  </si>
  <si>
    <t>Plan Alimentarse y Crecer</t>
  </si>
  <si>
    <t>17.3.1.02.00</t>
  </si>
  <si>
    <t>Operativo Leña</t>
  </si>
  <si>
    <t>17.3.1.06.00</t>
  </si>
  <si>
    <t>Canon Ley Nº 2615 Art.7</t>
  </si>
  <si>
    <t>17.3.1.14.00</t>
  </si>
  <si>
    <t>JUEGOS INTEGRADOS NEUQUINOS</t>
  </si>
  <si>
    <t>17.3.6.00.00</t>
  </si>
  <si>
    <t>Otros de la administración central provincial</t>
  </si>
  <si>
    <t>21.0.0.00.00</t>
  </si>
  <si>
    <t>Recursos propios de capital</t>
  </si>
  <si>
    <t>21.1.0.00.00</t>
  </si>
  <si>
    <t>Venta de activos</t>
  </si>
  <si>
    <t>21.1.1.00.00</t>
  </si>
  <si>
    <t>Venta de tierras y terrenos</t>
  </si>
  <si>
    <t>22.2.0.00.00</t>
  </si>
  <si>
    <t>22.2.1.00.00</t>
  </si>
  <si>
    <t>De la administración central nacional</t>
  </si>
  <si>
    <t>22.2.1.01.00</t>
  </si>
  <si>
    <t>Fondo Federal Solidario</t>
  </si>
  <si>
    <t>32.0.0.00.00</t>
  </si>
  <si>
    <t>Endeudamiento publico e incremento de otros pasivos</t>
  </si>
  <si>
    <t>32.3.0.00.00</t>
  </si>
  <si>
    <t>Obtencion de prestamos a corto plazo</t>
  </si>
  <si>
    <t>32.3.2.00.00</t>
  </si>
  <si>
    <t>Del sector publico</t>
  </si>
  <si>
    <t>32.3.2.02.00</t>
  </si>
  <si>
    <t>Del sector publico provincial</t>
  </si>
  <si>
    <t>32.3.2.02.01</t>
  </si>
  <si>
    <t>Convenio Marco de Cooperación Mutua</t>
  </si>
  <si>
    <t>32.4.0.00.00</t>
  </si>
  <si>
    <t>Incremento de otros pasivos</t>
  </si>
  <si>
    <t>32.4.1.00.00</t>
  </si>
  <si>
    <t>Proveedores y Contratistas</t>
  </si>
  <si>
    <t>32.4.2.00.00</t>
  </si>
  <si>
    <t>Aportes Personales I.S.S.N. atrasados</t>
  </si>
  <si>
    <t>32.4.3.00.00</t>
  </si>
  <si>
    <t>Aportes Patronales ISSN atrasados</t>
  </si>
  <si>
    <t>33.0.0.00.00</t>
  </si>
  <si>
    <t>Incremento del patrimonio.</t>
  </si>
  <si>
    <t>33.3.0.00.00</t>
  </si>
  <si>
    <t>Incremento de resultados acumulados</t>
  </si>
  <si>
    <t>33.3.1.00.00</t>
  </si>
  <si>
    <t>Remanente de Ejercicios Anteriores</t>
  </si>
  <si>
    <t>Venta de productos artesanales Dir. Personas con Discapacidad</t>
  </si>
  <si>
    <t>Venta de bienes y servicios de la adm pública municipal</t>
  </si>
  <si>
    <t>Original</t>
  </si>
  <si>
    <t>Saldos</t>
  </si>
  <si>
    <t>Totales</t>
  </si>
  <si>
    <t xml:space="preserve"> Recurso</t>
  </si>
  <si>
    <t>Ejecución de Recursos Año 2019 MUNICIPALIDAD DE ZAPALA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</si>
</sst>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8" x14ac:knownFonts="1"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9"/>
      <name val="Arial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  <xf numFmtId="164" fontId="3" fillId="0" borderId="0" xfId="0" applyNumberFormat="1" applyFont="1" applyAlignment="1">
      <alignment horizontal="right" wrapText="1"/>
    </xf>
    <xf numFmtId="164" fontId="0" fillId="0" borderId="0" xfId="0" applyNumberFormat="1"/>
    <xf numFmtId="164" fontId="5" fillId="5" borderId="0" xfId="0" applyNumberFormat="1" applyFont="1" applyFill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64" fontId="6" fillId="3" borderId="4" xfId="0" applyNumberFormat="1" applyFont="1" applyFill="1" applyBorder="1" applyAlignment="1">
      <alignment horizontal="right" wrapText="1"/>
    </xf>
    <xf numFmtId="164" fontId="4" fillId="3" borderId="4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164" fontId="3" fillId="0" borderId="4" xfId="0" applyNumberFormat="1" applyFont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30"/>
  <sheetViews>
    <sheetView showGridLines="0" tabSelected="1" workbookViewId="0">
      <selection activeCell="C14" sqref="C14"/>
    </sheetView>
  </sheetViews>
  <sheetFormatPr baseColWidth="10" defaultColWidth="9.140625" defaultRowHeight="12.75" x14ac:dyDescent="0.2"/>
  <cols>
    <col min="1" max="1" width="5.42578125" customWidth="1"/>
    <col min="2" max="2" width="15.42578125" customWidth="1"/>
    <col min="3" max="3" width="55.5703125" customWidth="1"/>
    <col min="4" max="5" width="18.85546875" customWidth="1"/>
    <col min="6" max="6" width="20.140625" customWidth="1"/>
    <col min="7" max="7" width="24.85546875" hidden="1" customWidth="1"/>
    <col min="8" max="8" width="19" customWidth="1"/>
    <col min="9" max="9" width="19.7109375" customWidth="1"/>
    <col min="10" max="10" width="17.7109375" customWidth="1"/>
  </cols>
  <sheetData>
    <row r="1" spans="2:10" x14ac:dyDescent="0.2">
      <c r="B1" s="23"/>
      <c r="C1" s="23"/>
      <c r="D1" s="23"/>
      <c r="E1" s="23"/>
      <c r="F1" s="1"/>
      <c r="G1" s="1"/>
      <c r="H1" s="1"/>
      <c r="I1" s="1"/>
    </row>
    <row r="2" spans="2:10" ht="51" customHeight="1" x14ac:dyDescent="0.2">
      <c r="B2" s="28" t="s">
        <v>247</v>
      </c>
      <c r="C2" s="29"/>
      <c r="D2" s="29"/>
      <c r="E2" s="29"/>
      <c r="F2" s="29"/>
      <c r="G2" s="29"/>
      <c r="H2" s="29"/>
      <c r="I2" s="30"/>
    </row>
    <row r="3" spans="2:10" x14ac:dyDescent="0.2">
      <c r="B3" s="1"/>
      <c r="C3" s="1"/>
      <c r="D3" s="1"/>
      <c r="E3" s="1"/>
      <c r="F3" s="1"/>
      <c r="G3" s="1"/>
      <c r="H3" s="1"/>
      <c r="I3" s="1"/>
    </row>
    <row r="4" spans="2:10" x14ac:dyDescent="0.2">
      <c r="B4" s="1"/>
      <c r="C4" s="24"/>
      <c r="D4" s="24"/>
      <c r="E4" s="24"/>
      <c r="F4" s="24"/>
      <c r="G4" s="24"/>
      <c r="H4" s="24"/>
      <c r="I4" s="24"/>
    </row>
    <row r="5" spans="2:10" ht="12.75" customHeight="1" x14ac:dyDescent="0.2">
      <c r="B5" s="25" t="s">
        <v>246</v>
      </c>
      <c r="C5" s="25"/>
      <c r="D5" s="7" t="s">
        <v>243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244</v>
      </c>
    </row>
    <row r="6" spans="2:10" x14ac:dyDescent="0.2">
      <c r="B6" s="9" t="s">
        <v>12</v>
      </c>
      <c r="C6" s="9" t="s">
        <v>13</v>
      </c>
      <c r="D6" s="31">
        <f>+D7+D10+D13</f>
        <v>533241756.17000002</v>
      </c>
      <c r="E6" s="31">
        <f t="shared" ref="E6:G6" si="0">+E7+E10+E13</f>
        <v>191214455.79999998</v>
      </c>
      <c r="F6" s="31">
        <f t="shared" si="0"/>
        <v>724456211.97000003</v>
      </c>
      <c r="G6" s="31">
        <f t="shared" si="0"/>
        <v>-180206219.68000001</v>
      </c>
      <c r="H6" s="31">
        <f>+H7+H10+H13</f>
        <v>674682325.44000006</v>
      </c>
      <c r="I6" s="31">
        <f>+F6-H6</f>
        <v>49773886.529999971</v>
      </c>
    </row>
    <row r="7" spans="2:10" x14ac:dyDescent="0.2">
      <c r="B7" s="10" t="s">
        <v>14</v>
      </c>
      <c r="C7" s="10" t="s">
        <v>15</v>
      </c>
      <c r="D7" s="11">
        <f>+D8</f>
        <v>0</v>
      </c>
      <c r="E7" s="12">
        <f t="shared" ref="E7:H7" si="1">+E8</f>
        <v>48355236.390000001</v>
      </c>
      <c r="F7" s="12">
        <f t="shared" si="1"/>
        <v>48355236.390000001</v>
      </c>
      <c r="G7" s="12">
        <f t="shared" si="1"/>
        <v>0</v>
      </c>
      <c r="H7" s="12">
        <f t="shared" si="1"/>
        <v>170403504.33000001</v>
      </c>
      <c r="I7" s="12">
        <f t="shared" ref="I7:I70" si="2">+F7-H7</f>
        <v>-122048267.94000001</v>
      </c>
    </row>
    <row r="8" spans="2:10" x14ac:dyDescent="0.2">
      <c r="B8" s="13" t="s">
        <v>16</v>
      </c>
      <c r="C8" s="13" t="s">
        <v>17</v>
      </c>
      <c r="D8" s="14">
        <f>+D9</f>
        <v>0</v>
      </c>
      <c r="E8" s="14">
        <f t="shared" ref="E8:H8" si="3">+E9</f>
        <v>48355236.390000001</v>
      </c>
      <c r="F8" s="14">
        <f t="shared" ref="F8:F70" si="4">+D8+E8</f>
        <v>48355236.390000001</v>
      </c>
      <c r="G8" s="14">
        <f t="shared" si="3"/>
        <v>0</v>
      </c>
      <c r="H8" s="14">
        <f t="shared" si="3"/>
        <v>170403504.33000001</v>
      </c>
      <c r="I8" s="14">
        <f t="shared" si="2"/>
        <v>-122048267.94000001</v>
      </c>
    </row>
    <row r="9" spans="2:10" x14ac:dyDescent="0.2">
      <c r="B9" s="15" t="s">
        <v>18</v>
      </c>
      <c r="C9" s="15" t="s">
        <v>19</v>
      </c>
      <c r="D9" s="16">
        <v>0</v>
      </c>
      <c r="E9" s="16">
        <v>48355236.390000001</v>
      </c>
      <c r="F9" s="16">
        <f t="shared" si="4"/>
        <v>48355236.390000001</v>
      </c>
      <c r="G9" s="16">
        <v>0</v>
      </c>
      <c r="H9" s="16">
        <v>170403504.33000001</v>
      </c>
      <c r="I9" s="16">
        <f t="shared" si="2"/>
        <v>-122048267.94000001</v>
      </c>
    </row>
    <row r="10" spans="2:10" x14ac:dyDescent="0.2">
      <c r="B10" s="10" t="s">
        <v>20</v>
      </c>
      <c r="C10" s="10" t="s">
        <v>21</v>
      </c>
      <c r="D10" s="12">
        <f>+D11+D12</f>
        <v>432630040</v>
      </c>
      <c r="E10" s="12">
        <f t="shared" ref="E10:H10" si="5">+E11+E12</f>
        <v>139963633.31</v>
      </c>
      <c r="F10" s="12">
        <f t="shared" si="5"/>
        <v>572593673.31000006</v>
      </c>
      <c r="G10" s="12">
        <f t="shared" si="5"/>
        <v>-157400000</v>
      </c>
      <c r="H10" s="12">
        <f t="shared" si="5"/>
        <v>383309786.65000004</v>
      </c>
      <c r="I10" s="12">
        <f t="shared" si="2"/>
        <v>189283886.66000003</v>
      </c>
    </row>
    <row r="11" spans="2:10" x14ac:dyDescent="0.2">
      <c r="B11" s="15" t="s">
        <v>22</v>
      </c>
      <c r="C11" s="15" t="s">
        <v>23</v>
      </c>
      <c r="D11" s="16">
        <v>424411071</v>
      </c>
      <c r="E11" s="16">
        <v>137944933.72</v>
      </c>
      <c r="F11" s="16">
        <f t="shared" si="4"/>
        <v>562356004.72000003</v>
      </c>
      <c r="G11" s="16">
        <v>-157400000</v>
      </c>
      <c r="H11" s="16">
        <v>372512654.47000003</v>
      </c>
      <c r="I11" s="16">
        <f t="shared" si="2"/>
        <v>189843350.25</v>
      </c>
    </row>
    <row r="12" spans="2:10" x14ac:dyDescent="0.2">
      <c r="B12" s="15" t="s">
        <v>24</v>
      </c>
      <c r="C12" s="15" t="s">
        <v>25</v>
      </c>
      <c r="D12" s="16">
        <v>8218969</v>
      </c>
      <c r="E12" s="16">
        <v>2018699.59</v>
      </c>
      <c r="F12" s="16">
        <f t="shared" si="4"/>
        <v>10237668.59</v>
      </c>
      <c r="G12" s="16">
        <v>0</v>
      </c>
      <c r="H12" s="16">
        <v>10797132.18</v>
      </c>
      <c r="I12" s="16">
        <f t="shared" si="2"/>
        <v>-559463.58999999985</v>
      </c>
    </row>
    <row r="13" spans="2:10" x14ac:dyDescent="0.2">
      <c r="B13" s="10" t="s">
        <v>26</v>
      </c>
      <c r="C13" s="10" t="s">
        <v>27</v>
      </c>
      <c r="D13" s="12">
        <f>+D14+D17+D42+D53</f>
        <v>100611716.17</v>
      </c>
      <c r="E13" s="12">
        <f t="shared" ref="E13:H13" si="6">+E14+E17+E42+E53</f>
        <v>2895586.1</v>
      </c>
      <c r="F13" s="12">
        <f t="shared" si="6"/>
        <v>103507302.27</v>
      </c>
      <c r="G13" s="12">
        <f t="shared" si="6"/>
        <v>-22806219.679999996</v>
      </c>
      <c r="H13" s="12">
        <f t="shared" si="6"/>
        <v>120969034.46000001</v>
      </c>
      <c r="I13" s="12">
        <f t="shared" si="2"/>
        <v>-17461732.190000013</v>
      </c>
    </row>
    <row r="14" spans="2:10" x14ac:dyDescent="0.2">
      <c r="B14" s="17" t="s">
        <v>28</v>
      </c>
      <c r="C14" s="17" t="s">
        <v>29</v>
      </c>
      <c r="D14" s="18">
        <f>+D15+D16</f>
        <v>29350559.530000001</v>
      </c>
      <c r="E14" s="18">
        <f t="shared" ref="E14:H14" si="7">+E15+E16</f>
        <v>2895586.1</v>
      </c>
      <c r="F14" s="18">
        <f t="shared" si="4"/>
        <v>32246145.630000003</v>
      </c>
      <c r="G14" s="18">
        <f t="shared" si="7"/>
        <v>-1559506.73</v>
      </c>
      <c r="H14" s="18">
        <f t="shared" si="7"/>
        <v>60844232.449999996</v>
      </c>
      <c r="I14" s="18">
        <f t="shared" si="2"/>
        <v>-28598086.819999993</v>
      </c>
      <c r="J14" s="3"/>
    </row>
    <row r="15" spans="2:10" x14ac:dyDescent="0.2">
      <c r="B15" s="15" t="s">
        <v>30</v>
      </c>
      <c r="C15" s="15" t="s">
        <v>31</v>
      </c>
      <c r="D15" s="16">
        <v>24704206.390000001</v>
      </c>
      <c r="E15" s="16">
        <v>2895586.1</v>
      </c>
      <c r="F15" s="16">
        <f t="shared" si="4"/>
        <v>27599792.490000002</v>
      </c>
      <c r="G15" s="16">
        <v>-1558374.65</v>
      </c>
      <c r="H15" s="16">
        <v>54274569.869999997</v>
      </c>
      <c r="I15" s="16">
        <f t="shared" si="2"/>
        <v>-26674777.379999995</v>
      </c>
      <c r="J15" s="5"/>
    </row>
    <row r="16" spans="2:10" x14ac:dyDescent="0.2">
      <c r="B16" s="15" t="s">
        <v>32</v>
      </c>
      <c r="C16" s="15" t="s">
        <v>33</v>
      </c>
      <c r="D16" s="16">
        <v>4646353.1399999997</v>
      </c>
      <c r="E16" s="16">
        <v>0</v>
      </c>
      <c r="F16" s="16">
        <f t="shared" si="4"/>
        <v>4646353.1399999997</v>
      </c>
      <c r="G16" s="16">
        <v>-1132.08</v>
      </c>
      <c r="H16" s="16">
        <v>6569662.5800000001</v>
      </c>
      <c r="I16" s="16">
        <f t="shared" si="2"/>
        <v>-1923309.4400000004</v>
      </c>
    </row>
    <row r="17" spans="2:9" x14ac:dyDescent="0.2">
      <c r="B17" s="17" t="s">
        <v>34</v>
      </c>
      <c r="C17" s="17" t="s">
        <v>35</v>
      </c>
      <c r="D17" s="18">
        <f>+SUM(D18:D41)</f>
        <v>56219257.939999998</v>
      </c>
      <c r="E17" s="18">
        <f t="shared" ref="E17:H17" si="8">+SUM(E18:E41)</f>
        <v>0</v>
      </c>
      <c r="F17" s="18">
        <f t="shared" si="8"/>
        <v>56219257.939999998</v>
      </c>
      <c r="G17" s="18">
        <f t="shared" si="8"/>
        <v>-21246712.949999996</v>
      </c>
      <c r="H17" s="18">
        <f t="shared" si="8"/>
        <v>50005238.299999997</v>
      </c>
      <c r="I17" s="18">
        <f t="shared" si="2"/>
        <v>6214019.6400000006</v>
      </c>
    </row>
    <row r="18" spans="2:9" x14ac:dyDescent="0.2">
      <c r="B18" s="15" t="s">
        <v>36</v>
      </c>
      <c r="C18" s="15" t="s">
        <v>37</v>
      </c>
      <c r="D18" s="16">
        <v>0</v>
      </c>
      <c r="E18" s="16">
        <v>0</v>
      </c>
      <c r="F18" s="16">
        <f t="shared" si="4"/>
        <v>0</v>
      </c>
      <c r="G18" s="16">
        <v>-16246216.09</v>
      </c>
      <c r="H18" s="16">
        <v>-3288.44</v>
      </c>
      <c r="I18" s="16">
        <f t="shared" si="2"/>
        <v>3288.44</v>
      </c>
    </row>
    <row r="19" spans="2:9" x14ac:dyDescent="0.2">
      <c r="B19" s="15" t="s">
        <v>38</v>
      </c>
      <c r="C19" s="15" t="s">
        <v>39</v>
      </c>
      <c r="D19" s="16">
        <v>4120000</v>
      </c>
      <c r="E19" s="16">
        <v>0</v>
      </c>
      <c r="F19" s="16">
        <f t="shared" si="4"/>
        <v>4120000</v>
      </c>
      <c r="G19" s="16">
        <v>-286.10000000000002</v>
      </c>
      <c r="H19" s="16">
        <v>2650748.38</v>
      </c>
      <c r="I19" s="16">
        <f t="shared" si="2"/>
        <v>1469251.62</v>
      </c>
    </row>
    <row r="20" spans="2:9" x14ac:dyDescent="0.2">
      <c r="B20" s="15" t="s">
        <v>40</v>
      </c>
      <c r="C20" s="15" t="s">
        <v>41</v>
      </c>
      <c r="D20" s="16">
        <v>867941.08</v>
      </c>
      <c r="E20" s="16">
        <v>0</v>
      </c>
      <c r="F20" s="16">
        <f t="shared" si="4"/>
        <v>867941.08</v>
      </c>
      <c r="G20" s="16">
        <v>-5000000</v>
      </c>
      <c r="H20" s="16">
        <v>1228752.1100000001</v>
      </c>
      <c r="I20" s="16">
        <f t="shared" si="2"/>
        <v>-360811.03000000014</v>
      </c>
    </row>
    <row r="21" spans="2:9" x14ac:dyDescent="0.2">
      <c r="B21" s="15" t="s">
        <v>42</v>
      </c>
      <c r="C21" s="15" t="s">
        <v>43</v>
      </c>
      <c r="D21" s="16">
        <v>3758668.09</v>
      </c>
      <c r="E21" s="16">
        <v>0</v>
      </c>
      <c r="F21" s="16">
        <f t="shared" si="4"/>
        <v>3758668.09</v>
      </c>
      <c r="G21" s="16">
        <v>0</v>
      </c>
      <c r="H21" s="16">
        <v>6931583.0099999998</v>
      </c>
      <c r="I21" s="16">
        <f t="shared" si="2"/>
        <v>-3172914.92</v>
      </c>
    </row>
    <row r="22" spans="2:9" x14ac:dyDescent="0.2">
      <c r="B22" s="15" t="s">
        <v>44</v>
      </c>
      <c r="C22" s="15" t="s">
        <v>45</v>
      </c>
      <c r="D22" s="16">
        <v>2100000</v>
      </c>
      <c r="E22" s="16">
        <v>0</v>
      </c>
      <c r="F22" s="16">
        <f t="shared" si="4"/>
        <v>2100000</v>
      </c>
      <c r="G22" s="16">
        <v>0</v>
      </c>
      <c r="H22" s="16">
        <v>1325638.6200000001</v>
      </c>
      <c r="I22" s="16">
        <f t="shared" si="2"/>
        <v>774361.37999999989</v>
      </c>
    </row>
    <row r="23" spans="2:9" x14ac:dyDescent="0.2">
      <c r="B23" s="15" t="s">
        <v>46</v>
      </c>
      <c r="C23" s="15" t="s">
        <v>47</v>
      </c>
      <c r="D23" s="16">
        <v>4600000</v>
      </c>
      <c r="E23" s="16">
        <v>0</v>
      </c>
      <c r="F23" s="16">
        <f t="shared" si="4"/>
        <v>4600000</v>
      </c>
      <c r="G23" s="16">
        <v>0</v>
      </c>
      <c r="H23" s="16">
        <v>4447922.79</v>
      </c>
      <c r="I23" s="16">
        <f t="shared" si="2"/>
        <v>152077.20999999996</v>
      </c>
    </row>
    <row r="24" spans="2:9" x14ac:dyDescent="0.2">
      <c r="B24" s="15" t="s">
        <v>48</v>
      </c>
      <c r="C24" s="15" t="s">
        <v>49</v>
      </c>
      <c r="D24" s="16">
        <v>7599050.9400000004</v>
      </c>
      <c r="E24" s="16">
        <v>0</v>
      </c>
      <c r="F24" s="16">
        <f t="shared" si="4"/>
        <v>7599050.9400000004</v>
      </c>
      <c r="G24" s="16">
        <v>-58.08</v>
      </c>
      <c r="H24" s="16">
        <v>6961582.6500000004</v>
      </c>
      <c r="I24" s="16">
        <f t="shared" si="2"/>
        <v>637468.29</v>
      </c>
    </row>
    <row r="25" spans="2:9" x14ac:dyDescent="0.2">
      <c r="B25" s="15" t="s">
        <v>50</v>
      </c>
      <c r="C25" s="15" t="s">
        <v>51</v>
      </c>
      <c r="D25" s="16">
        <v>2238986.56</v>
      </c>
      <c r="E25" s="16">
        <v>0</v>
      </c>
      <c r="F25" s="16">
        <f t="shared" si="4"/>
        <v>2238986.56</v>
      </c>
      <c r="G25" s="16">
        <v>-21.84</v>
      </c>
      <c r="H25" s="16">
        <v>2331895.2999999998</v>
      </c>
      <c r="I25" s="16">
        <f t="shared" si="2"/>
        <v>-92908.739999999758</v>
      </c>
    </row>
    <row r="26" spans="2:9" x14ac:dyDescent="0.2">
      <c r="B26" s="15" t="s">
        <v>52</v>
      </c>
      <c r="C26" s="15" t="s">
        <v>53</v>
      </c>
      <c r="D26" s="16">
        <v>4420922.09</v>
      </c>
      <c r="E26" s="16">
        <v>0</v>
      </c>
      <c r="F26" s="16">
        <f t="shared" si="4"/>
        <v>4420922.09</v>
      </c>
      <c r="G26" s="16">
        <v>-32.76</v>
      </c>
      <c r="H26" s="16">
        <v>6127376.54</v>
      </c>
      <c r="I26" s="16">
        <f t="shared" si="2"/>
        <v>-1706454.4500000002</v>
      </c>
    </row>
    <row r="27" spans="2:9" x14ac:dyDescent="0.2">
      <c r="B27" s="15" t="s">
        <v>54</v>
      </c>
      <c r="C27" s="15" t="s">
        <v>55</v>
      </c>
      <c r="D27" s="16">
        <v>2746993.1</v>
      </c>
      <c r="E27" s="16">
        <v>0</v>
      </c>
      <c r="F27" s="16">
        <f t="shared" si="4"/>
        <v>2746993.1</v>
      </c>
      <c r="G27" s="16">
        <v>-33.08</v>
      </c>
      <c r="H27" s="16">
        <v>2989847.22</v>
      </c>
      <c r="I27" s="16">
        <f t="shared" si="2"/>
        <v>-242854.12000000011</v>
      </c>
    </row>
    <row r="28" spans="2:9" x14ac:dyDescent="0.2">
      <c r="B28" s="15" t="s">
        <v>56</v>
      </c>
      <c r="C28" s="15" t="s">
        <v>57</v>
      </c>
      <c r="D28" s="16">
        <v>1222500</v>
      </c>
      <c r="E28" s="16">
        <v>0</v>
      </c>
      <c r="F28" s="16">
        <f t="shared" si="4"/>
        <v>1222500</v>
      </c>
      <c r="G28" s="16">
        <v>0</v>
      </c>
      <c r="H28" s="16">
        <v>1293167.1499999999</v>
      </c>
      <c r="I28" s="16">
        <f t="shared" si="2"/>
        <v>-70667.149999999907</v>
      </c>
    </row>
    <row r="29" spans="2:9" x14ac:dyDescent="0.2">
      <c r="B29" s="15" t="s">
        <v>58</v>
      </c>
      <c r="C29" s="15" t="s">
        <v>59</v>
      </c>
      <c r="D29" s="16">
        <v>840000</v>
      </c>
      <c r="E29" s="16">
        <v>0</v>
      </c>
      <c r="F29" s="16">
        <f t="shared" si="4"/>
        <v>840000</v>
      </c>
      <c r="G29" s="16">
        <v>0</v>
      </c>
      <c r="H29" s="16">
        <v>0</v>
      </c>
      <c r="I29" s="16">
        <f t="shared" si="2"/>
        <v>840000</v>
      </c>
    </row>
    <row r="30" spans="2:9" x14ac:dyDescent="0.2">
      <c r="B30" s="15" t="s">
        <v>60</v>
      </c>
      <c r="C30" s="15" t="s">
        <v>61</v>
      </c>
      <c r="D30" s="16">
        <v>149800</v>
      </c>
      <c r="E30" s="16">
        <v>0</v>
      </c>
      <c r="F30" s="16">
        <f t="shared" si="4"/>
        <v>149800</v>
      </c>
      <c r="G30" s="16">
        <v>0</v>
      </c>
      <c r="H30" s="16">
        <v>228974.68</v>
      </c>
      <c r="I30" s="16">
        <f t="shared" si="2"/>
        <v>-79174.679999999993</v>
      </c>
    </row>
    <row r="31" spans="2:9" x14ac:dyDescent="0.2">
      <c r="B31" s="15" t="s">
        <v>62</v>
      </c>
      <c r="C31" s="15" t="s">
        <v>63</v>
      </c>
      <c r="D31" s="16">
        <v>122000</v>
      </c>
      <c r="E31" s="16">
        <v>0</v>
      </c>
      <c r="F31" s="16">
        <f t="shared" si="4"/>
        <v>122000</v>
      </c>
      <c r="G31" s="16">
        <v>0</v>
      </c>
      <c r="H31" s="16">
        <v>3178.07</v>
      </c>
      <c r="I31" s="16">
        <f t="shared" si="2"/>
        <v>118821.93</v>
      </c>
    </row>
    <row r="32" spans="2:9" x14ac:dyDescent="0.2">
      <c r="B32" s="15" t="s">
        <v>64</v>
      </c>
      <c r="C32" s="15" t="s">
        <v>65</v>
      </c>
      <c r="D32" s="16">
        <v>58000</v>
      </c>
      <c r="E32" s="16">
        <v>0</v>
      </c>
      <c r="F32" s="16">
        <f t="shared" si="4"/>
        <v>58000</v>
      </c>
      <c r="G32" s="16">
        <v>0</v>
      </c>
      <c r="H32" s="16">
        <v>4087.69</v>
      </c>
      <c r="I32" s="16">
        <f t="shared" si="2"/>
        <v>53912.31</v>
      </c>
    </row>
    <row r="33" spans="2:9" x14ac:dyDescent="0.2">
      <c r="B33" s="15" t="s">
        <v>66</v>
      </c>
      <c r="C33" s="15" t="s">
        <v>67</v>
      </c>
      <c r="D33" s="16">
        <v>4829396.08</v>
      </c>
      <c r="E33" s="16">
        <v>0</v>
      </c>
      <c r="F33" s="16">
        <f t="shared" si="4"/>
        <v>4829396.08</v>
      </c>
      <c r="G33" s="16">
        <v>0</v>
      </c>
      <c r="H33" s="16">
        <v>7538836.5300000003</v>
      </c>
      <c r="I33" s="16">
        <f t="shared" si="2"/>
        <v>-2709440.45</v>
      </c>
    </row>
    <row r="34" spans="2:9" x14ac:dyDescent="0.2">
      <c r="B34" s="15" t="s">
        <v>68</v>
      </c>
      <c r="C34" s="15" t="s">
        <v>69</v>
      </c>
      <c r="D34" s="16">
        <v>372000</v>
      </c>
      <c r="E34" s="16">
        <v>0</v>
      </c>
      <c r="F34" s="16">
        <f t="shared" si="4"/>
        <v>372000</v>
      </c>
      <c r="G34" s="16">
        <v>0</v>
      </c>
      <c r="H34" s="16">
        <v>138915</v>
      </c>
      <c r="I34" s="16">
        <f t="shared" si="2"/>
        <v>233085</v>
      </c>
    </row>
    <row r="35" spans="2:9" x14ac:dyDescent="0.2">
      <c r="B35" s="15" t="s">
        <v>70</v>
      </c>
      <c r="C35" s="15" t="s">
        <v>71</v>
      </c>
      <c r="D35" s="16">
        <v>6123000</v>
      </c>
      <c r="E35" s="16">
        <v>0</v>
      </c>
      <c r="F35" s="16">
        <f t="shared" si="4"/>
        <v>6123000</v>
      </c>
      <c r="G35" s="16">
        <v>-65</v>
      </c>
      <c r="H35" s="16">
        <v>5806021</v>
      </c>
      <c r="I35" s="16">
        <f t="shared" si="2"/>
        <v>316979</v>
      </c>
    </row>
    <row r="36" spans="2:9" x14ac:dyDescent="0.2">
      <c r="B36" s="15" t="s">
        <v>72</v>
      </c>
      <c r="C36" s="15" t="s">
        <v>73</v>
      </c>
      <c r="D36" s="16">
        <v>5000000</v>
      </c>
      <c r="E36" s="16">
        <v>0</v>
      </c>
      <c r="F36" s="16">
        <f t="shared" si="4"/>
        <v>5000000</v>
      </c>
      <c r="G36" s="16">
        <v>0</v>
      </c>
      <c r="H36" s="16">
        <v>0</v>
      </c>
      <c r="I36" s="16">
        <f t="shared" si="2"/>
        <v>5000000</v>
      </c>
    </row>
    <row r="37" spans="2:9" x14ac:dyDescent="0.2">
      <c r="B37" s="15" t="s">
        <v>74</v>
      </c>
      <c r="C37" s="15" t="s">
        <v>75</v>
      </c>
      <c r="D37" s="16">
        <v>1500000</v>
      </c>
      <c r="E37" s="16">
        <v>0</v>
      </c>
      <c r="F37" s="16">
        <f t="shared" si="4"/>
        <v>1500000</v>
      </c>
      <c r="G37" s="16">
        <v>0</v>
      </c>
      <c r="H37" s="16">
        <v>0</v>
      </c>
      <c r="I37" s="16">
        <f t="shared" si="2"/>
        <v>1500000</v>
      </c>
    </row>
    <row r="38" spans="2:9" x14ac:dyDescent="0.2">
      <c r="B38" s="15" t="s">
        <v>76</v>
      </c>
      <c r="C38" s="15" t="s">
        <v>77</v>
      </c>
      <c r="D38" s="16">
        <v>2000000</v>
      </c>
      <c r="E38" s="16">
        <v>0</v>
      </c>
      <c r="F38" s="16">
        <f t="shared" si="4"/>
        <v>2000000</v>
      </c>
      <c r="G38" s="16">
        <v>0</v>
      </c>
      <c r="H38" s="16">
        <v>0</v>
      </c>
      <c r="I38" s="16">
        <f t="shared" si="2"/>
        <v>2000000</v>
      </c>
    </row>
    <row r="39" spans="2:9" x14ac:dyDescent="0.2">
      <c r="B39" s="15" t="s">
        <v>78</v>
      </c>
      <c r="C39" s="15" t="s">
        <v>79</v>
      </c>
      <c r="D39" s="16">
        <v>500000</v>
      </c>
      <c r="E39" s="16">
        <v>0</v>
      </c>
      <c r="F39" s="16">
        <f t="shared" si="4"/>
        <v>500000</v>
      </c>
      <c r="G39" s="16">
        <v>0</v>
      </c>
      <c r="H39" s="16">
        <v>0</v>
      </c>
      <c r="I39" s="16">
        <f t="shared" si="2"/>
        <v>500000</v>
      </c>
    </row>
    <row r="40" spans="2:9" x14ac:dyDescent="0.2">
      <c r="B40" s="15" t="s">
        <v>80</v>
      </c>
      <c r="C40" s="15" t="s">
        <v>81</v>
      </c>
      <c r="D40" s="16">
        <v>900000</v>
      </c>
      <c r="E40" s="16">
        <v>0</v>
      </c>
      <c r="F40" s="16">
        <f t="shared" si="4"/>
        <v>900000</v>
      </c>
      <c r="G40" s="16">
        <v>0</v>
      </c>
      <c r="H40" s="16">
        <v>0</v>
      </c>
      <c r="I40" s="16">
        <f t="shared" si="2"/>
        <v>900000</v>
      </c>
    </row>
    <row r="41" spans="2:9" x14ac:dyDescent="0.2">
      <c r="B41" s="15" t="s">
        <v>82</v>
      </c>
      <c r="C41" s="15" t="s">
        <v>83</v>
      </c>
      <c r="D41" s="16">
        <v>150000</v>
      </c>
      <c r="E41" s="16">
        <v>0</v>
      </c>
      <c r="F41" s="16">
        <f t="shared" si="4"/>
        <v>150000</v>
      </c>
      <c r="G41" s="16">
        <v>0</v>
      </c>
      <c r="H41" s="16">
        <v>0</v>
      </c>
      <c r="I41" s="16">
        <f t="shared" si="2"/>
        <v>150000</v>
      </c>
    </row>
    <row r="42" spans="2:9" x14ac:dyDescent="0.2">
      <c r="B42" s="17" t="s">
        <v>84</v>
      </c>
      <c r="C42" s="17" t="s">
        <v>85</v>
      </c>
      <c r="D42" s="19">
        <f>SUM(D43:D52)</f>
        <v>10253898.699999999</v>
      </c>
      <c r="E42" s="19">
        <f t="shared" ref="E42:H42" si="9">SUM(E43:E52)</f>
        <v>0</v>
      </c>
      <c r="F42" s="19">
        <f t="shared" si="9"/>
        <v>10253898.699999999</v>
      </c>
      <c r="G42" s="19">
        <f t="shared" si="9"/>
        <v>0</v>
      </c>
      <c r="H42" s="19">
        <f t="shared" si="9"/>
        <v>10035833.710000001</v>
      </c>
      <c r="I42" s="19">
        <f t="shared" si="2"/>
        <v>218064.98999999836</v>
      </c>
    </row>
    <row r="43" spans="2:9" x14ac:dyDescent="0.2">
      <c r="B43" s="15" t="s">
        <v>86</v>
      </c>
      <c r="C43" s="15" t="s">
        <v>87</v>
      </c>
      <c r="D43" s="16">
        <v>0</v>
      </c>
      <c r="E43" s="16">
        <v>0</v>
      </c>
      <c r="F43" s="16">
        <f t="shared" si="4"/>
        <v>0</v>
      </c>
      <c r="G43" s="16">
        <v>0</v>
      </c>
      <c r="H43" s="16">
        <v>32646</v>
      </c>
      <c r="I43" s="16">
        <f t="shared" si="2"/>
        <v>-32646</v>
      </c>
    </row>
    <row r="44" spans="2:9" x14ac:dyDescent="0.2">
      <c r="B44" s="15" t="s">
        <v>88</v>
      </c>
      <c r="C44" s="15" t="s">
        <v>89</v>
      </c>
      <c r="D44" s="16">
        <v>15447</v>
      </c>
      <c r="E44" s="16">
        <v>0</v>
      </c>
      <c r="F44" s="16">
        <f t="shared" si="4"/>
        <v>15447</v>
      </c>
      <c r="G44" s="16">
        <v>0</v>
      </c>
      <c r="H44" s="16">
        <v>90332</v>
      </c>
      <c r="I44" s="16">
        <f t="shared" si="2"/>
        <v>-74885</v>
      </c>
    </row>
    <row r="45" spans="2:9" x14ac:dyDescent="0.2">
      <c r="B45" s="15" t="s">
        <v>90</v>
      </c>
      <c r="C45" s="15" t="s">
        <v>91</v>
      </c>
      <c r="D45" s="16">
        <v>1500000</v>
      </c>
      <c r="E45" s="16">
        <v>0</v>
      </c>
      <c r="F45" s="16">
        <f t="shared" si="4"/>
        <v>1500000</v>
      </c>
      <c r="G45" s="16">
        <v>0</v>
      </c>
      <c r="H45" s="16">
        <v>27028.45</v>
      </c>
      <c r="I45" s="16">
        <f t="shared" si="2"/>
        <v>1472971.55</v>
      </c>
    </row>
    <row r="46" spans="2:9" x14ac:dyDescent="0.2">
      <c r="B46" s="15" t="s">
        <v>92</v>
      </c>
      <c r="C46" s="15" t="s">
        <v>93</v>
      </c>
      <c r="D46" s="16">
        <v>800000</v>
      </c>
      <c r="E46" s="16">
        <v>0</v>
      </c>
      <c r="F46" s="16">
        <f t="shared" si="4"/>
        <v>800000</v>
      </c>
      <c r="G46" s="16">
        <v>0</v>
      </c>
      <c r="H46" s="16">
        <v>1041362.61</v>
      </c>
      <c r="I46" s="16">
        <f t="shared" si="2"/>
        <v>-241362.61</v>
      </c>
    </row>
    <row r="47" spans="2:9" x14ac:dyDescent="0.2">
      <c r="B47" s="15" t="s">
        <v>94</v>
      </c>
      <c r="C47" s="15" t="s">
        <v>95</v>
      </c>
      <c r="D47" s="16">
        <v>2360000</v>
      </c>
      <c r="E47" s="16">
        <v>0</v>
      </c>
      <c r="F47" s="16">
        <f t="shared" si="4"/>
        <v>2360000</v>
      </c>
      <c r="G47" s="16">
        <v>0</v>
      </c>
      <c r="H47" s="16">
        <v>2683538</v>
      </c>
      <c r="I47" s="16">
        <f t="shared" si="2"/>
        <v>-323538</v>
      </c>
    </row>
    <row r="48" spans="2:9" x14ac:dyDescent="0.2">
      <c r="B48" s="15" t="s">
        <v>96</v>
      </c>
      <c r="C48" s="15" t="s">
        <v>97</v>
      </c>
      <c r="D48" s="16">
        <v>528606</v>
      </c>
      <c r="E48" s="16">
        <v>0</v>
      </c>
      <c r="F48" s="16">
        <f t="shared" si="4"/>
        <v>528606</v>
      </c>
      <c r="G48" s="16">
        <v>0</v>
      </c>
      <c r="H48" s="16">
        <v>642533.63</v>
      </c>
      <c r="I48" s="16">
        <f t="shared" si="2"/>
        <v>-113927.63</v>
      </c>
    </row>
    <row r="49" spans="2:9" x14ac:dyDescent="0.2">
      <c r="B49" s="13" t="s">
        <v>98</v>
      </c>
      <c r="C49" s="13" t="s">
        <v>99</v>
      </c>
      <c r="D49" s="16">
        <v>2666947.44</v>
      </c>
      <c r="E49" s="14">
        <v>0</v>
      </c>
      <c r="F49" s="16">
        <f t="shared" si="4"/>
        <v>2666947.44</v>
      </c>
      <c r="G49" s="16">
        <v>0</v>
      </c>
      <c r="H49" s="16">
        <v>5212043.3</v>
      </c>
      <c r="I49" s="16">
        <f t="shared" si="2"/>
        <v>-2545095.86</v>
      </c>
    </row>
    <row r="50" spans="2:9" x14ac:dyDescent="0.2">
      <c r="B50" s="15" t="s">
        <v>100</v>
      </c>
      <c r="C50" s="15" t="s">
        <v>101</v>
      </c>
      <c r="D50" s="16">
        <v>2000000</v>
      </c>
      <c r="E50" s="16">
        <v>0</v>
      </c>
      <c r="F50" s="16">
        <f t="shared" si="4"/>
        <v>2000000</v>
      </c>
      <c r="G50" s="16">
        <v>0</v>
      </c>
      <c r="H50" s="16">
        <v>450</v>
      </c>
      <c r="I50" s="16">
        <f t="shared" si="2"/>
        <v>1999550</v>
      </c>
    </row>
    <row r="51" spans="2:9" x14ac:dyDescent="0.2">
      <c r="B51" s="15" t="s">
        <v>102</v>
      </c>
      <c r="C51" s="15" t="s">
        <v>103</v>
      </c>
      <c r="D51" s="16">
        <v>0</v>
      </c>
      <c r="E51" s="16">
        <v>0</v>
      </c>
      <c r="F51" s="16">
        <f t="shared" si="4"/>
        <v>0</v>
      </c>
      <c r="G51" s="16">
        <v>0</v>
      </c>
      <c r="H51" s="16">
        <v>8770</v>
      </c>
      <c r="I51" s="16">
        <f t="shared" si="2"/>
        <v>-8770</v>
      </c>
    </row>
    <row r="52" spans="2:9" x14ac:dyDescent="0.2">
      <c r="B52" s="15" t="s">
        <v>104</v>
      </c>
      <c r="C52" s="15" t="s">
        <v>105</v>
      </c>
      <c r="D52" s="16">
        <v>382898.26</v>
      </c>
      <c r="E52" s="16">
        <v>0</v>
      </c>
      <c r="F52" s="16">
        <f t="shared" si="4"/>
        <v>382898.26</v>
      </c>
      <c r="G52" s="16">
        <v>0</v>
      </c>
      <c r="H52" s="16">
        <v>297129.71999999997</v>
      </c>
      <c r="I52" s="16">
        <f t="shared" si="2"/>
        <v>85768.540000000037</v>
      </c>
    </row>
    <row r="53" spans="2:9" x14ac:dyDescent="0.2">
      <c r="B53" s="17" t="s">
        <v>106</v>
      </c>
      <c r="C53" s="17" t="s">
        <v>107</v>
      </c>
      <c r="D53" s="19">
        <f>+D54+D58</f>
        <v>4788000</v>
      </c>
      <c r="E53" s="19">
        <f t="shared" ref="E53:H53" si="10">+E54+E58</f>
        <v>0</v>
      </c>
      <c r="F53" s="19">
        <f t="shared" si="4"/>
        <v>4788000</v>
      </c>
      <c r="G53" s="19">
        <f t="shared" si="10"/>
        <v>0</v>
      </c>
      <c r="H53" s="19">
        <f t="shared" si="10"/>
        <v>83730</v>
      </c>
      <c r="I53" s="19">
        <f t="shared" si="2"/>
        <v>4704270</v>
      </c>
    </row>
    <row r="54" spans="2:9" x14ac:dyDescent="0.2">
      <c r="B54" s="13" t="s">
        <v>108</v>
      </c>
      <c r="C54" s="13" t="s">
        <v>109</v>
      </c>
      <c r="D54" s="14">
        <f>+D55+D56+D57</f>
        <v>4750000</v>
      </c>
      <c r="E54" s="14">
        <v>0</v>
      </c>
      <c r="F54" s="14">
        <f t="shared" si="4"/>
        <v>4750000</v>
      </c>
      <c r="G54" s="14">
        <v>0</v>
      </c>
      <c r="H54" s="14">
        <v>0</v>
      </c>
      <c r="I54" s="14">
        <f t="shared" si="2"/>
        <v>4750000</v>
      </c>
    </row>
    <row r="55" spans="2:9" x14ac:dyDescent="0.2">
      <c r="B55" s="15" t="s">
        <v>110</v>
      </c>
      <c r="C55" s="15" t="s">
        <v>111</v>
      </c>
      <c r="D55" s="16">
        <v>3100000</v>
      </c>
      <c r="E55" s="16">
        <v>0</v>
      </c>
      <c r="F55" s="16">
        <f t="shared" si="4"/>
        <v>3100000</v>
      </c>
      <c r="G55" s="16">
        <v>0</v>
      </c>
      <c r="H55" s="16">
        <v>0</v>
      </c>
      <c r="I55" s="16">
        <f t="shared" si="2"/>
        <v>3100000</v>
      </c>
    </row>
    <row r="56" spans="2:9" x14ac:dyDescent="0.2">
      <c r="B56" s="15" t="s">
        <v>112</v>
      </c>
      <c r="C56" s="15" t="s">
        <v>113</v>
      </c>
      <c r="D56" s="16">
        <v>700000</v>
      </c>
      <c r="E56" s="16">
        <v>0</v>
      </c>
      <c r="F56" s="16">
        <f t="shared" si="4"/>
        <v>700000</v>
      </c>
      <c r="G56" s="16">
        <v>0</v>
      </c>
      <c r="H56" s="16">
        <v>0</v>
      </c>
      <c r="I56" s="16">
        <f t="shared" si="2"/>
        <v>700000</v>
      </c>
    </row>
    <row r="57" spans="2:9" x14ac:dyDescent="0.2">
      <c r="B57" s="15" t="s">
        <v>114</v>
      </c>
      <c r="C57" s="15" t="s">
        <v>115</v>
      </c>
      <c r="D57" s="16">
        <v>950000</v>
      </c>
      <c r="E57" s="16">
        <v>0</v>
      </c>
      <c r="F57" s="16">
        <f t="shared" si="4"/>
        <v>950000</v>
      </c>
      <c r="G57" s="16">
        <v>0</v>
      </c>
      <c r="H57" s="16">
        <v>0</v>
      </c>
      <c r="I57" s="16">
        <f t="shared" si="2"/>
        <v>950000</v>
      </c>
    </row>
    <row r="58" spans="2:9" x14ac:dyDescent="0.2">
      <c r="B58" s="13" t="s">
        <v>116</v>
      </c>
      <c r="C58" s="13" t="s">
        <v>117</v>
      </c>
      <c r="D58" s="14">
        <f>+D59</f>
        <v>38000</v>
      </c>
      <c r="E58" s="14">
        <f t="shared" ref="E58:G58" si="11">+E59</f>
        <v>0</v>
      </c>
      <c r="F58" s="14">
        <f t="shared" si="4"/>
        <v>38000</v>
      </c>
      <c r="G58" s="14">
        <f t="shared" si="11"/>
        <v>0</v>
      </c>
      <c r="H58" s="14">
        <v>83730</v>
      </c>
      <c r="I58" s="14">
        <f t="shared" si="2"/>
        <v>-45730</v>
      </c>
    </row>
    <row r="59" spans="2:9" x14ac:dyDescent="0.2">
      <c r="B59" s="15" t="s">
        <v>118</v>
      </c>
      <c r="C59" s="15" t="s">
        <v>119</v>
      </c>
      <c r="D59" s="16">
        <v>38000</v>
      </c>
      <c r="E59" s="16">
        <v>0</v>
      </c>
      <c r="F59" s="16">
        <f t="shared" si="4"/>
        <v>38000</v>
      </c>
      <c r="G59" s="16">
        <v>0</v>
      </c>
      <c r="H59" s="16">
        <v>0</v>
      </c>
      <c r="I59" s="16">
        <f t="shared" si="2"/>
        <v>38000</v>
      </c>
    </row>
    <row r="60" spans="2:9" x14ac:dyDescent="0.2">
      <c r="B60" s="9" t="s">
        <v>120</v>
      </c>
      <c r="C60" s="9" t="s">
        <v>121</v>
      </c>
      <c r="D60" s="20">
        <f>+D61+D65+D67+D75+D80</f>
        <v>33956098.490000002</v>
      </c>
      <c r="E60" s="20">
        <f t="shared" ref="E60:H60" si="12">+E61+E65+E67+E75+E80</f>
        <v>293403974.62</v>
      </c>
      <c r="F60" s="20">
        <f t="shared" si="12"/>
        <v>327360073.11000001</v>
      </c>
      <c r="G60" s="20">
        <f t="shared" si="12"/>
        <v>-31888.289999999997</v>
      </c>
      <c r="H60" s="20">
        <f t="shared" si="12"/>
        <v>425106706.83000004</v>
      </c>
      <c r="I60" s="20">
        <f t="shared" si="2"/>
        <v>-97746633.720000029</v>
      </c>
    </row>
    <row r="61" spans="2:9" x14ac:dyDescent="0.2">
      <c r="B61" s="17" t="s">
        <v>122</v>
      </c>
      <c r="C61" s="17" t="s">
        <v>123</v>
      </c>
      <c r="D61" s="19">
        <f>+SUM(D62:D64)</f>
        <v>17742452.550000001</v>
      </c>
      <c r="E61" s="19">
        <f t="shared" ref="E61:H61" si="13">+SUM(E62:E64)</f>
        <v>0</v>
      </c>
      <c r="F61" s="19">
        <f t="shared" si="4"/>
        <v>17742452.550000001</v>
      </c>
      <c r="G61" s="19">
        <f t="shared" si="13"/>
        <v>0</v>
      </c>
      <c r="H61" s="19">
        <f t="shared" si="13"/>
        <v>41431653.590000004</v>
      </c>
      <c r="I61" s="19">
        <f t="shared" si="2"/>
        <v>-23689201.040000003</v>
      </c>
    </row>
    <row r="62" spans="2:9" x14ac:dyDescent="0.2">
      <c r="B62" s="15" t="s">
        <v>124</v>
      </c>
      <c r="C62" s="15" t="s">
        <v>125</v>
      </c>
      <c r="D62" s="16">
        <v>11745071.42</v>
      </c>
      <c r="E62" s="16">
        <v>0</v>
      </c>
      <c r="F62" s="16">
        <f t="shared" si="4"/>
        <v>11745071.42</v>
      </c>
      <c r="G62" s="16">
        <v>0</v>
      </c>
      <c r="H62" s="16">
        <v>38589426.090000004</v>
      </c>
      <c r="I62" s="16">
        <f t="shared" si="2"/>
        <v>-26844354.670000002</v>
      </c>
    </row>
    <row r="63" spans="2:9" x14ac:dyDescent="0.2">
      <c r="B63" s="15" t="s">
        <v>126</v>
      </c>
      <c r="C63" s="15" t="s">
        <v>127</v>
      </c>
      <c r="D63" s="16">
        <v>2382774.5299999998</v>
      </c>
      <c r="E63" s="16">
        <v>0</v>
      </c>
      <c r="F63" s="16">
        <f t="shared" si="4"/>
        <v>2382774.5299999998</v>
      </c>
      <c r="G63" s="16">
        <v>0</v>
      </c>
      <c r="H63" s="16">
        <v>0</v>
      </c>
      <c r="I63" s="16">
        <f t="shared" si="2"/>
        <v>2382774.5299999998</v>
      </c>
    </row>
    <row r="64" spans="2:9" x14ac:dyDescent="0.2">
      <c r="B64" s="15" t="s">
        <v>128</v>
      </c>
      <c r="C64" s="15" t="s">
        <v>129</v>
      </c>
      <c r="D64" s="16">
        <v>3614606.6</v>
      </c>
      <c r="E64" s="16">
        <v>0</v>
      </c>
      <c r="F64" s="16">
        <f t="shared" si="4"/>
        <v>3614606.6</v>
      </c>
      <c r="G64" s="16">
        <v>0</v>
      </c>
      <c r="H64" s="16">
        <v>2842227.5</v>
      </c>
      <c r="I64" s="16">
        <f t="shared" si="2"/>
        <v>772379.10000000009</v>
      </c>
    </row>
    <row r="65" spans="2:9" x14ac:dyDescent="0.2">
      <c r="B65" s="17" t="s">
        <v>130</v>
      </c>
      <c r="C65" s="17" t="s">
        <v>131</v>
      </c>
      <c r="D65" s="19">
        <f>+D66</f>
        <v>0</v>
      </c>
      <c r="E65" s="19">
        <f t="shared" ref="E65:H65" si="14">+E66</f>
        <v>293403974.62</v>
      </c>
      <c r="F65" s="19">
        <f t="shared" si="4"/>
        <v>293403974.62</v>
      </c>
      <c r="G65" s="19">
        <f t="shared" si="14"/>
        <v>0</v>
      </c>
      <c r="H65" s="19">
        <f t="shared" si="14"/>
        <v>356739977.29000002</v>
      </c>
      <c r="I65" s="19">
        <f t="shared" si="2"/>
        <v>-63336002.670000017</v>
      </c>
    </row>
    <row r="66" spans="2:9" x14ac:dyDescent="0.2">
      <c r="B66" s="15" t="s">
        <v>132</v>
      </c>
      <c r="C66" s="15" t="s">
        <v>133</v>
      </c>
      <c r="D66" s="16">
        <v>0</v>
      </c>
      <c r="E66" s="16">
        <v>293403974.62</v>
      </c>
      <c r="F66" s="16">
        <f t="shared" si="4"/>
        <v>293403974.62</v>
      </c>
      <c r="G66" s="16">
        <v>0</v>
      </c>
      <c r="H66" s="16">
        <v>356739977.29000002</v>
      </c>
      <c r="I66" s="16">
        <f t="shared" si="2"/>
        <v>-63336002.670000017</v>
      </c>
    </row>
    <row r="67" spans="2:9" x14ac:dyDescent="0.2">
      <c r="B67" s="17" t="s">
        <v>134</v>
      </c>
      <c r="C67" s="17" t="s">
        <v>135</v>
      </c>
      <c r="D67" s="19">
        <f>SUM(D68:D74)</f>
        <v>5090055.3099999996</v>
      </c>
      <c r="E67" s="19">
        <f t="shared" ref="E67:H67" si="15">SUM(E68:E74)</f>
        <v>0</v>
      </c>
      <c r="F67" s="19">
        <f t="shared" si="4"/>
        <v>5090055.3099999996</v>
      </c>
      <c r="G67" s="19">
        <f t="shared" si="15"/>
        <v>0</v>
      </c>
      <c r="H67" s="19">
        <f t="shared" si="15"/>
        <v>6517142.9899999993</v>
      </c>
      <c r="I67" s="19">
        <f t="shared" si="2"/>
        <v>-1427087.6799999997</v>
      </c>
    </row>
    <row r="68" spans="2:9" x14ac:dyDescent="0.2">
      <c r="B68" s="15" t="s">
        <v>136</v>
      </c>
      <c r="C68" s="15" t="s">
        <v>137</v>
      </c>
      <c r="D68" s="16">
        <v>1784768.94</v>
      </c>
      <c r="E68" s="16">
        <v>0</v>
      </c>
      <c r="F68" s="16">
        <f t="shared" si="4"/>
        <v>1784768.94</v>
      </c>
      <c r="G68" s="16">
        <v>0</v>
      </c>
      <c r="H68" s="16">
        <v>3944406.15</v>
      </c>
      <c r="I68" s="16">
        <f t="shared" si="2"/>
        <v>-2159637.21</v>
      </c>
    </row>
    <row r="69" spans="2:9" x14ac:dyDescent="0.2">
      <c r="B69" s="15" t="s">
        <v>138</v>
      </c>
      <c r="C69" s="15" t="s">
        <v>139</v>
      </c>
      <c r="D69" s="16">
        <v>98590</v>
      </c>
      <c r="E69" s="16">
        <v>0</v>
      </c>
      <c r="F69" s="16">
        <f t="shared" si="4"/>
        <v>98590</v>
      </c>
      <c r="G69" s="16">
        <v>0</v>
      </c>
      <c r="H69" s="16">
        <v>134020</v>
      </c>
      <c r="I69" s="16">
        <f t="shared" si="2"/>
        <v>-35430</v>
      </c>
    </row>
    <row r="70" spans="2:9" x14ac:dyDescent="0.2">
      <c r="B70" s="15" t="s">
        <v>140</v>
      </c>
      <c r="C70" s="15" t="s">
        <v>141</v>
      </c>
      <c r="D70" s="16">
        <v>817857.82</v>
      </c>
      <c r="E70" s="16">
        <v>0</v>
      </c>
      <c r="F70" s="16">
        <f t="shared" si="4"/>
        <v>817857.82</v>
      </c>
      <c r="G70" s="16">
        <v>0</v>
      </c>
      <c r="H70" s="16">
        <v>1119667.6200000001</v>
      </c>
      <c r="I70" s="16">
        <f t="shared" si="2"/>
        <v>-301809.80000000016</v>
      </c>
    </row>
    <row r="71" spans="2:9" x14ac:dyDescent="0.2">
      <c r="B71" s="15" t="s">
        <v>142</v>
      </c>
      <c r="C71" s="15" t="s">
        <v>143</v>
      </c>
      <c r="D71" s="16">
        <v>737734.55</v>
      </c>
      <c r="E71" s="16">
        <v>0</v>
      </c>
      <c r="F71" s="16">
        <f t="shared" ref="F71:F126" si="16">+D71+E71</f>
        <v>737734.55</v>
      </c>
      <c r="G71" s="16">
        <v>0</v>
      </c>
      <c r="H71" s="16">
        <v>365101.12</v>
      </c>
      <c r="I71" s="16">
        <f t="shared" ref="I71:I126" si="17">+F71-H71</f>
        <v>372633.43000000005</v>
      </c>
    </row>
    <row r="72" spans="2:9" x14ac:dyDescent="0.2">
      <c r="B72" s="15" t="s">
        <v>144</v>
      </c>
      <c r="C72" s="15" t="s">
        <v>145</v>
      </c>
      <c r="D72" s="16">
        <v>60000</v>
      </c>
      <c r="E72" s="16">
        <v>0</v>
      </c>
      <c r="F72" s="16">
        <f t="shared" si="16"/>
        <v>60000</v>
      </c>
      <c r="G72" s="16">
        <v>0</v>
      </c>
      <c r="H72" s="16">
        <v>3500</v>
      </c>
      <c r="I72" s="16">
        <f t="shared" si="17"/>
        <v>56500</v>
      </c>
    </row>
    <row r="73" spans="2:9" x14ac:dyDescent="0.2">
      <c r="B73" s="15" t="s">
        <v>146</v>
      </c>
      <c r="C73" s="15" t="s">
        <v>147</v>
      </c>
      <c r="D73" s="16">
        <v>1120000</v>
      </c>
      <c r="E73" s="16">
        <v>0</v>
      </c>
      <c r="F73" s="16">
        <f t="shared" si="16"/>
        <v>1120000</v>
      </c>
      <c r="G73" s="16">
        <v>0</v>
      </c>
      <c r="H73" s="16">
        <v>950448.1</v>
      </c>
      <c r="I73" s="16">
        <f t="shared" si="17"/>
        <v>169551.90000000002</v>
      </c>
    </row>
    <row r="74" spans="2:9" x14ac:dyDescent="0.2">
      <c r="B74" s="15" t="s">
        <v>148</v>
      </c>
      <c r="C74" s="15" t="s">
        <v>149</v>
      </c>
      <c r="D74" s="16">
        <v>471104</v>
      </c>
      <c r="E74" s="16">
        <v>0</v>
      </c>
      <c r="F74" s="16">
        <f t="shared" si="16"/>
        <v>471104</v>
      </c>
      <c r="G74" s="16">
        <v>0</v>
      </c>
      <c r="H74" s="16">
        <v>0</v>
      </c>
      <c r="I74" s="16">
        <f t="shared" si="17"/>
        <v>471104</v>
      </c>
    </row>
    <row r="75" spans="2:9" x14ac:dyDescent="0.2">
      <c r="B75" s="17" t="s">
        <v>150</v>
      </c>
      <c r="C75" s="17" t="s">
        <v>151</v>
      </c>
      <c r="D75" s="19">
        <f>+D77+D78+D79</f>
        <v>9877150.7000000011</v>
      </c>
      <c r="E75" s="19">
        <f t="shared" ref="E75:H75" si="18">+E77+E78+E79</f>
        <v>0</v>
      </c>
      <c r="F75" s="19">
        <f t="shared" si="16"/>
        <v>9877150.7000000011</v>
      </c>
      <c r="G75" s="19">
        <f t="shared" si="18"/>
        <v>-51.01</v>
      </c>
      <c r="H75" s="19">
        <f t="shared" si="18"/>
        <v>19372208.349999998</v>
      </c>
      <c r="I75" s="19">
        <f t="shared" si="17"/>
        <v>-9495057.6499999966</v>
      </c>
    </row>
    <row r="76" spans="2:9" x14ac:dyDescent="0.2">
      <c r="B76" s="13" t="s">
        <v>152</v>
      </c>
      <c r="C76" s="13" t="s">
        <v>153</v>
      </c>
      <c r="D76" s="14">
        <v>8455486.9800000004</v>
      </c>
      <c r="E76" s="14">
        <v>0</v>
      </c>
      <c r="F76" s="14">
        <f t="shared" si="16"/>
        <v>8455486.9800000004</v>
      </c>
      <c r="G76" s="14">
        <v>-51.01</v>
      </c>
      <c r="H76" s="14">
        <v>1836064.44</v>
      </c>
      <c r="I76" s="14">
        <f t="shared" si="17"/>
        <v>6619422.540000001</v>
      </c>
    </row>
    <row r="77" spans="2:9" x14ac:dyDescent="0.2">
      <c r="B77" s="15" t="s">
        <v>154</v>
      </c>
      <c r="C77" s="15" t="s">
        <v>155</v>
      </c>
      <c r="D77" s="16">
        <v>8455486.9800000004</v>
      </c>
      <c r="E77" s="16">
        <v>0</v>
      </c>
      <c r="F77" s="16">
        <f t="shared" si="16"/>
        <v>8455486.9800000004</v>
      </c>
      <c r="G77" s="16">
        <v>-51.01</v>
      </c>
      <c r="H77" s="16">
        <v>10571644.18</v>
      </c>
      <c r="I77" s="16">
        <f t="shared" si="17"/>
        <v>-2116157.1999999993</v>
      </c>
    </row>
    <row r="78" spans="2:9" x14ac:dyDescent="0.2">
      <c r="B78" s="15" t="s">
        <v>156</v>
      </c>
      <c r="C78" s="15" t="s">
        <v>157</v>
      </c>
      <c r="D78" s="16">
        <v>721663.72</v>
      </c>
      <c r="E78" s="16">
        <v>0</v>
      </c>
      <c r="F78" s="16">
        <f t="shared" si="16"/>
        <v>721663.72</v>
      </c>
      <c r="G78" s="16">
        <v>0</v>
      </c>
      <c r="H78" s="16">
        <v>2470990.88</v>
      </c>
      <c r="I78" s="16">
        <f t="shared" si="17"/>
        <v>-1749327.16</v>
      </c>
    </row>
    <row r="79" spans="2:9" x14ac:dyDescent="0.2">
      <c r="B79" s="15" t="s">
        <v>158</v>
      </c>
      <c r="C79" s="15" t="s">
        <v>159</v>
      </c>
      <c r="D79" s="16">
        <v>700000</v>
      </c>
      <c r="E79" s="16">
        <v>0</v>
      </c>
      <c r="F79" s="16">
        <f t="shared" si="16"/>
        <v>700000</v>
      </c>
      <c r="G79" s="16">
        <v>0</v>
      </c>
      <c r="H79" s="16">
        <v>6329573.29</v>
      </c>
      <c r="I79" s="16">
        <f t="shared" si="17"/>
        <v>-5629573.29</v>
      </c>
    </row>
    <row r="80" spans="2:9" x14ac:dyDescent="0.2">
      <c r="B80" s="17" t="s">
        <v>160</v>
      </c>
      <c r="C80" s="17" t="s">
        <v>161</v>
      </c>
      <c r="D80" s="19">
        <f>+SUM(D81:D85)</f>
        <v>1246439.93</v>
      </c>
      <c r="E80" s="19">
        <f t="shared" ref="E80:H80" si="19">+SUM(E81:E85)</f>
        <v>0</v>
      </c>
      <c r="F80" s="19">
        <f t="shared" si="16"/>
        <v>1246439.93</v>
      </c>
      <c r="G80" s="19">
        <f t="shared" si="19"/>
        <v>-31837.279999999999</v>
      </c>
      <c r="H80" s="19">
        <f t="shared" si="19"/>
        <v>1045724.61</v>
      </c>
      <c r="I80" s="19">
        <f t="shared" si="17"/>
        <v>200715.31999999995</v>
      </c>
    </row>
    <row r="81" spans="2:9" x14ac:dyDescent="0.2">
      <c r="B81" s="15" t="s">
        <v>162</v>
      </c>
      <c r="C81" s="15" t="s">
        <v>163</v>
      </c>
      <c r="D81" s="16">
        <v>568543.23</v>
      </c>
      <c r="E81" s="16">
        <v>0</v>
      </c>
      <c r="F81" s="16">
        <f t="shared" si="16"/>
        <v>568543.23</v>
      </c>
      <c r="G81" s="16">
        <v>-31837.279999999999</v>
      </c>
      <c r="H81" s="16">
        <v>1034413.11</v>
      </c>
      <c r="I81" s="16">
        <f t="shared" si="17"/>
        <v>-465869.88</v>
      </c>
    </row>
    <row r="82" spans="2:9" x14ac:dyDescent="0.2">
      <c r="B82" s="15" t="s">
        <v>164</v>
      </c>
      <c r="C82" s="15" t="s">
        <v>165</v>
      </c>
      <c r="D82" s="16">
        <v>250000</v>
      </c>
      <c r="E82" s="16">
        <v>0</v>
      </c>
      <c r="F82" s="16">
        <f t="shared" si="16"/>
        <v>250000</v>
      </c>
      <c r="G82" s="16">
        <v>0</v>
      </c>
      <c r="H82" s="16">
        <v>0</v>
      </c>
      <c r="I82" s="16">
        <f t="shared" si="17"/>
        <v>250000</v>
      </c>
    </row>
    <row r="83" spans="2:9" x14ac:dyDescent="0.2">
      <c r="B83" s="15" t="s">
        <v>166</v>
      </c>
      <c r="C83" s="15" t="s">
        <v>167</v>
      </c>
      <c r="D83" s="16">
        <v>377896.7</v>
      </c>
      <c r="E83" s="16">
        <v>0</v>
      </c>
      <c r="F83" s="16">
        <f t="shared" si="16"/>
        <v>377896.7</v>
      </c>
      <c r="G83" s="16">
        <v>0</v>
      </c>
      <c r="H83" s="16">
        <v>0</v>
      </c>
      <c r="I83" s="16">
        <f t="shared" si="17"/>
        <v>377896.7</v>
      </c>
    </row>
    <row r="84" spans="2:9" x14ac:dyDescent="0.2">
      <c r="B84" s="15" t="s">
        <v>168</v>
      </c>
      <c r="C84" s="15" t="s">
        <v>169</v>
      </c>
      <c r="D84" s="16">
        <v>30000</v>
      </c>
      <c r="E84" s="16">
        <v>0</v>
      </c>
      <c r="F84" s="16">
        <f t="shared" si="16"/>
        <v>30000</v>
      </c>
      <c r="G84" s="16">
        <v>0</v>
      </c>
      <c r="H84" s="16">
        <v>0</v>
      </c>
      <c r="I84" s="16">
        <f t="shared" si="17"/>
        <v>30000</v>
      </c>
    </row>
    <row r="85" spans="2:9" x14ac:dyDescent="0.2">
      <c r="B85" s="15" t="s">
        <v>170</v>
      </c>
      <c r="C85" s="15" t="s">
        <v>171</v>
      </c>
      <c r="D85" s="16">
        <v>20000</v>
      </c>
      <c r="E85" s="16">
        <v>0</v>
      </c>
      <c r="F85" s="16">
        <f t="shared" si="16"/>
        <v>20000</v>
      </c>
      <c r="G85" s="16">
        <v>0</v>
      </c>
      <c r="H85" s="16">
        <v>11311.5</v>
      </c>
      <c r="I85" s="16">
        <f t="shared" si="17"/>
        <v>8688.5</v>
      </c>
    </row>
    <row r="86" spans="2:9" x14ac:dyDescent="0.2">
      <c r="B86" s="9" t="s">
        <v>172</v>
      </c>
      <c r="C86" s="9" t="s">
        <v>242</v>
      </c>
      <c r="D86" s="20">
        <f>+D87+D89</f>
        <v>300000</v>
      </c>
      <c r="E86" s="20">
        <f t="shared" ref="E86:H86" si="20">+E87+E89</f>
        <v>0</v>
      </c>
      <c r="F86" s="20">
        <f t="shared" si="20"/>
        <v>300000</v>
      </c>
      <c r="G86" s="20">
        <f t="shared" si="20"/>
        <v>0</v>
      </c>
      <c r="H86" s="20">
        <f t="shared" si="20"/>
        <v>0</v>
      </c>
      <c r="I86" s="20">
        <f t="shared" si="17"/>
        <v>300000</v>
      </c>
    </row>
    <row r="87" spans="2:9" x14ac:dyDescent="0.2">
      <c r="B87" s="17" t="s">
        <v>173</v>
      </c>
      <c r="C87" s="17" t="s">
        <v>174</v>
      </c>
      <c r="D87" s="19">
        <f>+D88</f>
        <v>50000</v>
      </c>
      <c r="E87" s="19">
        <v>0</v>
      </c>
      <c r="F87" s="19">
        <f t="shared" si="16"/>
        <v>50000</v>
      </c>
      <c r="G87" s="19">
        <v>0</v>
      </c>
      <c r="H87" s="19">
        <v>0</v>
      </c>
      <c r="I87" s="19">
        <f t="shared" si="17"/>
        <v>50000</v>
      </c>
    </row>
    <row r="88" spans="2:9" ht="12.75" customHeight="1" x14ac:dyDescent="0.2">
      <c r="B88" s="15" t="s">
        <v>175</v>
      </c>
      <c r="C88" s="15" t="s">
        <v>241</v>
      </c>
      <c r="D88" s="16">
        <v>50000</v>
      </c>
      <c r="E88" s="16">
        <v>0</v>
      </c>
      <c r="F88" s="16">
        <f t="shared" si="16"/>
        <v>50000</v>
      </c>
      <c r="G88" s="16">
        <v>0</v>
      </c>
      <c r="H88" s="16">
        <v>0</v>
      </c>
      <c r="I88" s="16">
        <f t="shared" si="17"/>
        <v>50000</v>
      </c>
    </row>
    <row r="89" spans="2:9" x14ac:dyDescent="0.2">
      <c r="B89" s="17" t="s">
        <v>176</v>
      </c>
      <c r="C89" s="17" t="s">
        <v>177</v>
      </c>
      <c r="D89" s="19">
        <f>+D90</f>
        <v>250000</v>
      </c>
      <c r="E89" s="19">
        <f t="shared" ref="E89:H89" si="21">+E90</f>
        <v>0</v>
      </c>
      <c r="F89" s="19">
        <f t="shared" si="16"/>
        <v>250000</v>
      </c>
      <c r="G89" s="19">
        <f t="shared" si="21"/>
        <v>0</v>
      </c>
      <c r="H89" s="19">
        <f t="shared" si="21"/>
        <v>0</v>
      </c>
      <c r="I89" s="19">
        <f t="shared" si="17"/>
        <v>250000</v>
      </c>
    </row>
    <row r="90" spans="2:9" x14ac:dyDescent="0.2">
      <c r="B90" s="15" t="s">
        <v>178</v>
      </c>
      <c r="C90" s="15" t="s">
        <v>179</v>
      </c>
      <c r="D90" s="16">
        <v>250000</v>
      </c>
      <c r="E90" s="16">
        <v>0</v>
      </c>
      <c r="F90" s="16">
        <f t="shared" si="16"/>
        <v>250000</v>
      </c>
      <c r="G90" s="16">
        <v>0</v>
      </c>
      <c r="H90" s="16">
        <v>0</v>
      </c>
      <c r="I90" s="16">
        <f t="shared" si="17"/>
        <v>250000</v>
      </c>
    </row>
    <row r="91" spans="2:9" x14ac:dyDescent="0.2">
      <c r="B91" s="9" t="s">
        <v>180</v>
      </c>
      <c r="C91" s="9" t="s">
        <v>181</v>
      </c>
      <c r="D91" s="20">
        <f>+D92</f>
        <v>0</v>
      </c>
      <c r="E91" s="20">
        <f t="shared" ref="E91:H91" si="22">+E92</f>
        <v>0</v>
      </c>
      <c r="F91" s="20">
        <f t="shared" si="16"/>
        <v>0</v>
      </c>
      <c r="G91" s="20">
        <f t="shared" si="22"/>
        <v>0</v>
      </c>
      <c r="H91" s="20">
        <f t="shared" si="22"/>
        <v>3513698.63</v>
      </c>
      <c r="I91" s="20">
        <f t="shared" si="17"/>
        <v>-3513698.63</v>
      </c>
    </row>
    <row r="92" spans="2:9" x14ac:dyDescent="0.2">
      <c r="B92" s="15" t="s">
        <v>182</v>
      </c>
      <c r="C92" s="15" t="s">
        <v>183</v>
      </c>
      <c r="D92" s="16">
        <v>0</v>
      </c>
      <c r="E92" s="16">
        <v>0</v>
      </c>
      <c r="F92" s="16">
        <f t="shared" si="16"/>
        <v>0</v>
      </c>
      <c r="G92" s="16">
        <v>0</v>
      </c>
      <c r="H92" s="16">
        <v>3513698.63</v>
      </c>
      <c r="I92" s="16">
        <f t="shared" si="17"/>
        <v>-3513698.63</v>
      </c>
    </row>
    <row r="93" spans="2:9" x14ac:dyDescent="0.2">
      <c r="B93" s="9" t="s">
        <v>184</v>
      </c>
      <c r="C93" s="9" t="s">
        <v>185</v>
      </c>
      <c r="D93" s="20">
        <f>+D94+D98</f>
        <v>18417780</v>
      </c>
      <c r="E93" s="20">
        <f t="shared" ref="E93:H93" si="23">+E94+E98</f>
        <v>510200</v>
      </c>
      <c r="F93" s="20">
        <f t="shared" si="23"/>
        <v>18927980</v>
      </c>
      <c r="G93" s="20">
        <f t="shared" si="23"/>
        <v>0</v>
      </c>
      <c r="H93" s="20">
        <f t="shared" si="23"/>
        <v>27151222.25</v>
      </c>
      <c r="I93" s="20">
        <f t="shared" si="17"/>
        <v>-8223242.25</v>
      </c>
    </row>
    <row r="94" spans="2:9" x14ac:dyDescent="0.2">
      <c r="B94" s="17" t="s">
        <v>186</v>
      </c>
      <c r="C94" s="17" t="s">
        <v>187</v>
      </c>
      <c r="D94" s="19">
        <f>+D95</f>
        <v>3200000</v>
      </c>
      <c r="E94" s="19">
        <f t="shared" ref="E94:H94" si="24">+E95</f>
        <v>0</v>
      </c>
      <c r="F94" s="19">
        <f t="shared" si="16"/>
        <v>3200000</v>
      </c>
      <c r="G94" s="19">
        <f t="shared" si="24"/>
        <v>0</v>
      </c>
      <c r="H94" s="19">
        <f t="shared" si="24"/>
        <v>3882748.87</v>
      </c>
      <c r="I94" s="19">
        <f t="shared" si="17"/>
        <v>-682748.87000000011</v>
      </c>
    </row>
    <row r="95" spans="2:9" x14ac:dyDescent="0.2">
      <c r="B95" s="13" t="s">
        <v>188</v>
      </c>
      <c r="C95" s="13" t="s">
        <v>189</v>
      </c>
      <c r="D95" s="14">
        <f>+D96+D97</f>
        <v>3200000</v>
      </c>
      <c r="E95" s="14">
        <f t="shared" ref="E95:H95" si="25">+E96+E97</f>
        <v>0</v>
      </c>
      <c r="F95" s="14">
        <f t="shared" si="25"/>
        <v>3200000</v>
      </c>
      <c r="G95" s="14">
        <f t="shared" si="25"/>
        <v>0</v>
      </c>
      <c r="H95" s="14">
        <f t="shared" si="25"/>
        <v>3882748.87</v>
      </c>
      <c r="I95" s="14">
        <f t="shared" si="17"/>
        <v>-682748.87000000011</v>
      </c>
    </row>
    <row r="96" spans="2:9" x14ac:dyDescent="0.2">
      <c r="B96" s="15" t="s">
        <v>190</v>
      </c>
      <c r="C96" s="15" t="s">
        <v>191</v>
      </c>
      <c r="D96" s="16">
        <v>3200000</v>
      </c>
      <c r="E96" s="16">
        <v>0</v>
      </c>
      <c r="F96" s="16">
        <f t="shared" si="16"/>
        <v>3200000</v>
      </c>
      <c r="G96" s="16">
        <v>0</v>
      </c>
      <c r="H96" s="16">
        <v>3875748.87</v>
      </c>
      <c r="I96" s="16">
        <f t="shared" si="17"/>
        <v>-675748.87000000011</v>
      </c>
    </row>
    <row r="97" spans="2:9" x14ac:dyDescent="0.2">
      <c r="B97" s="15" t="s">
        <v>192</v>
      </c>
      <c r="C97" s="15" t="s">
        <v>193</v>
      </c>
      <c r="D97" s="16">
        <v>0</v>
      </c>
      <c r="E97" s="16">
        <v>0</v>
      </c>
      <c r="F97" s="16">
        <f t="shared" si="16"/>
        <v>0</v>
      </c>
      <c r="G97" s="16">
        <v>0</v>
      </c>
      <c r="H97" s="16">
        <v>7000</v>
      </c>
      <c r="I97" s="16">
        <f t="shared" si="17"/>
        <v>-7000</v>
      </c>
    </row>
    <row r="98" spans="2:9" x14ac:dyDescent="0.2">
      <c r="B98" s="17" t="s">
        <v>194</v>
      </c>
      <c r="C98" s="17" t="s">
        <v>7</v>
      </c>
      <c r="D98" s="19">
        <f>+D99</f>
        <v>15217780</v>
      </c>
      <c r="E98" s="19">
        <f t="shared" ref="E98:H98" si="26">+E99</f>
        <v>510200</v>
      </c>
      <c r="F98" s="19">
        <f t="shared" si="16"/>
        <v>15727980</v>
      </c>
      <c r="G98" s="19">
        <f t="shared" si="26"/>
        <v>0</v>
      </c>
      <c r="H98" s="19">
        <f t="shared" si="26"/>
        <v>23268473.379999999</v>
      </c>
      <c r="I98" s="19">
        <f t="shared" si="17"/>
        <v>-7540493.379999999</v>
      </c>
    </row>
    <row r="99" spans="2:9" x14ac:dyDescent="0.2">
      <c r="B99" s="13" t="s">
        <v>195</v>
      </c>
      <c r="C99" s="13" t="s">
        <v>9</v>
      </c>
      <c r="D99" s="14">
        <f>SUM(D100:D104)</f>
        <v>15217780</v>
      </c>
      <c r="E99" s="14">
        <f t="shared" ref="E99:H99" si="27">SUM(E100:E104)</f>
        <v>510200</v>
      </c>
      <c r="F99" s="14">
        <f t="shared" si="16"/>
        <v>15727980</v>
      </c>
      <c r="G99" s="14">
        <f t="shared" si="27"/>
        <v>0</v>
      </c>
      <c r="H99" s="14">
        <f t="shared" si="27"/>
        <v>23268473.379999999</v>
      </c>
      <c r="I99" s="14">
        <f t="shared" si="17"/>
        <v>-7540493.379999999</v>
      </c>
    </row>
    <row r="100" spans="2:9" x14ac:dyDescent="0.2">
      <c r="B100" s="15" t="s">
        <v>196</v>
      </c>
      <c r="C100" s="15" t="s">
        <v>197</v>
      </c>
      <c r="D100" s="16">
        <v>60000</v>
      </c>
      <c r="E100" s="16">
        <v>0</v>
      </c>
      <c r="F100" s="16">
        <f t="shared" si="16"/>
        <v>60000</v>
      </c>
      <c r="G100" s="16">
        <v>0</v>
      </c>
      <c r="H100" s="16">
        <v>0</v>
      </c>
      <c r="I100" s="16">
        <f t="shared" si="17"/>
        <v>60000</v>
      </c>
    </row>
    <row r="101" spans="2:9" x14ac:dyDescent="0.2">
      <c r="B101" s="15" t="s">
        <v>198</v>
      </c>
      <c r="C101" s="15" t="s">
        <v>199</v>
      </c>
      <c r="D101" s="16">
        <v>533600</v>
      </c>
      <c r="E101" s="16">
        <v>400200</v>
      </c>
      <c r="F101" s="16">
        <f t="shared" si="16"/>
        <v>933800</v>
      </c>
      <c r="G101" s="16">
        <v>0</v>
      </c>
      <c r="H101" s="16">
        <v>933800</v>
      </c>
      <c r="I101" s="16">
        <f t="shared" si="17"/>
        <v>0</v>
      </c>
    </row>
    <row r="102" spans="2:9" x14ac:dyDescent="0.2">
      <c r="B102" s="15" t="s">
        <v>200</v>
      </c>
      <c r="C102" s="15" t="s">
        <v>201</v>
      </c>
      <c r="D102" s="16">
        <v>14624180</v>
      </c>
      <c r="E102" s="16">
        <v>0</v>
      </c>
      <c r="F102" s="16">
        <f t="shared" si="16"/>
        <v>14624180</v>
      </c>
      <c r="G102" s="16">
        <v>0</v>
      </c>
      <c r="H102" s="16">
        <v>22254673.379999999</v>
      </c>
      <c r="I102" s="16">
        <f t="shared" si="17"/>
        <v>-7630493.379999999</v>
      </c>
    </row>
    <row r="103" spans="2:9" x14ac:dyDescent="0.2">
      <c r="B103" s="15" t="s">
        <v>202</v>
      </c>
      <c r="C103" s="15" t="s">
        <v>203</v>
      </c>
      <c r="D103" s="16">
        <v>0</v>
      </c>
      <c r="E103" s="16">
        <v>110000</v>
      </c>
      <c r="F103" s="16">
        <f t="shared" si="16"/>
        <v>110000</v>
      </c>
      <c r="G103" s="16">
        <v>0</v>
      </c>
      <c r="H103" s="16">
        <v>0</v>
      </c>
      <c r="I103" s="16">
        <f t="shared" si="17"/>
        <v>110000</v>
      </c>
    </row>
    <row r="104" spans="2:9" x14ac:dyDescent="0.2">
      <c r="B104" s="15" t="s">
        <v>204</v>
      </c>
      <c r="C104" s="15" t="s">
        <v>205</v>
      </c>
      <c r="D104" s="16">
        <v>0</v>
      </c>
      <c r="E104" s="16">
        <v>0</v>
      </c>
      <c r="F104" s="16">
        <f t="shared" si="16"/>
        <v>0</v>
      </c>
      <c r="G104" s="16">
        <v>0</v>
      </c>
      <c r="H104" s="16">
        <v>80000</v>
      </c>
      <c r="I104" s="16">
        <f t="shared" si="17"/>
        <v>-80000</v>
      </c>
    </row>
    <row r="105" spans="2:9" x14ac:dyDescent="0.2">
      <c r="B105" s="9" t="s">
        <v>206</v>
      </c>
      <c r="C105" s="9" t="s">
        <v>207</v>
      </c>
      <c r="D105" s="20">
        <f>+D106</f>
        <v>6273000</v>
      </c>
      <c r="E105" s="20">
        <f t="shared" ref="E105:H105" si="28">+E106</f>
        <v>8000000</v>
      </c>
      <c r="F105" s="20">
        <f t="shared" si="28"/>
        <v>14273000</v>
      </c>
      <c r="G105" s="20">
        <f t="shared" si="28"/>
        <v>0</v>
      </c>
      <c r="H105" s="20">
        <f t="shared" si="28"/>
        <v>19760654.190000001</v>
      </c>
      <c r="I105" s="20">
        <f t="shared" si="17"/>
        <v>-5487654.1900000013</v>
      </c>
    </row>
    <row r="106" spans="2:9" x14ac:dyDescent="0.2">
      <c r="B106" s="13" t="s">
        <v>208</v>
      </c>
      <c r="C106" s="13" t="s">
        <v>209</v>
      </c>
      <c r="D106" s="14">
        <f>+D107</f>
        <v>6273000</v>
      </c>
      <c r="E106" s="14">
        <f t="shared" ref="E106:H106" si="29">+E107</f>
        <v>8000000</v>
      </c>
      <c r="F106" s="14">
        <f t="shared" si="16"/>
        <v>14273000</v>
      </c>
      <c r="G106" s="14">
        <f t="shared" si="29"/>
        <v>0</v>
      </c>
      <c r="H106" s="14">
        <f t="shared" si="29"/>
        <v>19760654.190000001</v>
      </c>
      <c r="I106" s="14">
        <f t="shared" si="17"/>
        <v>-5487654.1900000013</v>
      </c>
    </row>
    <row r="107" spans="2:9" x14ac:dyDescent="0.2">
      <c r="B107" s="15" t="s">
        <v>210</v>
      </c>
      <c r="C107" s="15" t="s">
        <v>211</v>
      </c>
      <c r="D107" s="16">
        <v>6273000</v>
      </c>
      <c r="E107" s="16">
        <v>8000000</v>
      </c>
      <c r="F107" s="16">
        <f t="shared" si="16"/>
        <v>14273000</v>
      </c>
      <c r="G107" s="16">
        <v>0</v>
      </c>
      <c r="H107" s="16">
        <v>19760654.190000001</v>
      </c>
      <c r="I107" s="16">
        <f t="shared" si="17"/>
        <v>-5487654.1900000013</v>
      </c>
    </row>
    <row r="108" spans="2:9" x14ac:dyDescent="0.2">
      <c r="B108" s="9" t="s">
        <v>4</v>
      </c>
      <c r="C108" s="9" t="s">
        <v>5</v>
      </c>
      <c r="D108" s="20">
        <f>+D109</f>
        <v>9402531</v>
      </c>
      <c r="E108" s="20">
        <f t="shared" ref="E108:H108" si="30">+E109</f>
        <v>-2601236.4700000002</v>
      </c>
      <c r="F108" s="20">
        <f t="shared" si="30"/>
        <v>6801294.5300000003</v>
      </c>
      <c r="G108" s="20">
        <f t="shared" si="30"/>
        <v>0</v>
      </c>
      <c r="H108" s="20">
        <f t="shared" si="30"/>
        <v>3361569.23</v>
      </c>
      <c r="I108" s="20">
        <f t="shared" si="17"/>
        <v>3439725.3000000003</v>
      </c>
    </row>
    <row r="109" spans="2:9" x14ac:dyDescent="0.2">
      <c r="B109" s="13" t="s">
        <v>212</v>
      </c>
      <c r="C109" s="13" t="s">
        <v>187</v>
      </c>
      <c r="D109" s="14">
        <f>+D110+D112</f>
        <v>9402531</v>
      </c>
      <c r="E109" s="14">
        <f t="shared" ref="E109:H109" si="31">+E110+E112</f>
        <v>-2601236.4700000002</v>
      </c>
      <c r="F109" s="14">
        <f t="shared" si="31"/>
        <v>6801294.5300000003</v>
      </c>
      <c r="G109" s="14">
        <f t="shared" si="31"/>
        <v>0</v>
      </c>
      <c r="H109" s="14">
        <f t="shared" si="31"/>
        <v>3361569.23</v>
      </c>
      <c r="I109" s="14">
        <f t="shared" si="17"/>
        <v>3439725.3000000003</v>
      </c>
    </row>
    <row r="110" spans="2:9" x14ac:dyDescent="0.2">
      <c r="B110" s="13" t="s">
        <v>213</v>
      </c>
      <c r="C110" s="13" t="s">
        <v>214</v>
      </c>
      <c r="D110" s="14">
        <f>+D111</f>
        <v>9402531</v>
      </c>
      <c r="E110" s="14">
        <f t="shared" ref="E110:H110" si="32">+E111</f>
        <v>-2708480</v>
      </c>
      <c r="F110" s="14">
        <f t="shared" si="32"/>
        <v>6694051</v>
      </c>
      <c r="G110" s="14">
        <f t="shared" si="32"/>
        <v>0</v>
      </c>
      <c r="H110" s="14">
        <f t="shared" si="32"/>
        <v>2304496.88</v>
      </c>
      <c r="I110" s="14">
        <f t="shared" si="17"/>
        <v>4389554.12</v>
      </c>
    </row>
    <row r="111" spans="2:9" x14ac:dyDescent="0.2">
      <c r="B111" s="15" t="s">
        <v>215</v>
      </c>
      <c r="C111" s="15" t="s">
        <v>216</v>
      </c>
      <c r="D111" s="16">
        <v>9402531</v>
      </c>
      <c r="E111" s="16">
        <v>-2708480</v>
      </c>
      <c r="F111" s="16">
        <f t="shared" si="16"/>
        <v>6694051</v>
      </c>
      <c r="G111" s="16">
        <v>0</v>
      </c>
      <c r="H111" s="16">
        <v>2304496.88</v>
      </c>
      <c r="I111" s="16">
        <f t="shared" si="17"/>
        <v>4389554.12</v>
      </c>
    </row>
    <row r="112" spans="2:9" x14ac:dyDescent="0.2">
      <c r="B112" s="13" t="s">
        <v>6</v>
      </c>
      <c r="C112" s="13" t="s">
        <v>7</v>
      </c>
      <c r="D112" s="14">
        <f>+D113</f>
        <v>0</v>
      </c>
      <c r="E112" s="14">
        <f t="shared" ref="E112:H112" si="33">+E113</f>
        <v>107243.53</v>
      </c>
      <c r="F112" s="14">
        <f t="shared" si="33"/>
        <v>107243.53</v>
      </c>
      <c r="G112" s="14">
        <f t="shared" si="33"/>
        <v>0</v>
      </c>
      <c r="H112" s="14">
        <f t="shared" si="33"/>
        <v>1057072.3500000001</v>
      </c>
      <c r="I112" s="14">
        <f t="shared" si="17"/>
        <v>-949828.82000000007</v>
      </c>
    </row>
    <row r="113" spans="2:9" x14ac:dyDescent="0.2">
      <c r="B113" s="13" t="s">
        <v>8</v>
      </c>
      <c r="C113" s="13" t="s">
        <v>9</v>
      </c>
      <c r="D113" s="14">
        <f>+D114</f>
        <v>0</v>
      </c>
      <c r="E113" s="14">
        <f t="shared" ref="E113:H113" si="34">+E114</f>
        <v>107243.53</v>
      </c>
      <c r="F113" s="14">
        <f t="shared" si="34"/>
        <v>107243.53</v>
      </c>
      <c r="G113" s="14">
        <f t="shared" si="34"/>
        <v>0</v>
      </c>
      <c r="H113" s="14">
        <f t="shared" si="34"/>
        <v>1057072.3500000001</v>
      </c>
      <c r="I113" s="14">
        <f t="shared" si="17"/>
        <v>-949828.82000000007</v>
      </c>
    </row>
    <row r="114" spans="2:9" x14ac:dyDescent="0.2">
      <c r="B114" s="15" t="s">
        <v>10</v>
      </c>
      <c r="C114" s="15" t="s">
        <v>11</v>
      </c>
      <c r="D114" s="16">
        <v>0</v>
      </c>
      <c r="E114" s="16">
        <v>107243.53</v>
      </c>
      <c r="F114" s="16">
        <f t="shared" si="16"/>
        <v>107243.53</v>
      </c>
      <c r="G114" s="16">
        <v>0</v>
      </c>
      <c r="H114" s="16">
        <v>1057072.3500000001</v>
      </c>
      <c r="I114" s="16">
        <f t="shared" si="17"/>
        <v>-949828.82000000007</v>
      </c>
    </row>
    <row r="115" spans="2:9" x14ac:dyDescent="0.2">
      <c r="B115" s="9" t="s">
        <v>217</v>
      </c>
      <c r="C115" s="9" t="s">
        <v>218</v>
      </c>
      <c r="D115" s="20">
        <f>+D116+D120</f>
        <v>29250000</v>
      </c>
      <c r="E115" s="20">
        <f t="shared" ref="E115:H115" si="35">+E116+E120</f>
        <v>0</v>
      </c>
      <c r="F115" s="20">
        <f t="shared" si="16"/>
        <v>29250000</v>
      </c>
      <c r="G115" s="20">
        <f t="shared" si="35"/>
        <v>0</v>
      </c>
      <c r="H115" s="20">
        <f t="shared" si="35"/>
        <v>0</v>
      </c>
      <c r="I115" s="20">
        <f t="shared" si="17"/>
        <v>29250000</v>
      </c>
    </row>
    <row r="116" spans="2:9" x14ac:dyDescent="0.2">
      <c r="B116" s="17" t="s">
        <v>219</v>
      </c>
      <c r="C116" s="17" t="s">
        <v>220</v>
      </c>
      <c r="D116" s="19">
        <f>+D117</f>
        <v>26000000</v>
      </c>
      <c r="E116" s="19">
        <f t="shared" ref="E116:H117" si="36">+E117</f>
        <v>0</v>
      </c>
      <c r="F116" s="19">
        <f t="shared" si="16"/>
        <v>26000000</v>
      </c>
      <c r="G116" s="19">
        <f t="shared" si="36"/>
        <v>0</v>
      </c>
      <c r="H116" s="19">
        <f t="shared" si="36"/>
        <v>0</v>
      </c>
      <c r="I116" s="19">
        <f t="shared" si="17"/>
        <v>26000000</v>
      </c>
    </row>
    <row r="117" spans="2:9" x14ac:dyDescent="0.2">
      <c r="B117" s="13" t="s">
        <v>221</v>
      </c>
      <c r="C117" s="13" t="s">
        <v>222</v>
      </c>
      <c r="D117" s="14">
        <f>+D118</f>
        <v>26000000</v>
      </c>
      <c r="E117" s="14">
        <f t="shared" si="36"/>
        <v>0</v>
      </c>
      <c r="F117" s="14">
        <f t="shared" si="16"/>
        <v>26000000</v>
      </c>
      <c r="G117" s="14">
        <f t="shared" si="36"/>
        <v>0</v>
      </c>
      <c r="H117" s="14">
        <f t="shared" si="36"/>
        <v>0</v>
      </c>
      <c r="I117" s="14">
        <f t="shared" si="17"/>
        <v>26000000</v>
      </c>
    </row>
    <row r="118" spans="2:9" x14ac:dyDescent="0.2">
      <c r="B118" s="15" t="s">
        <v>223</v>
      </c>
      <c r="C118" s="15" t="s">
        <v>224</v>
      </c>
      <c r="D118" s="16">
        <f>+D119</f>
        <v>26000000</v>
      </c>
      <c r="E118" s="16">
        <v>0</v>
      </c>
      <c r="F118" s="16">
        <f t="shared" si="16"/>
        <v>26000000</v>
      </c>
      <c r="G118" s="16">
        <v>0</v>
      </c>
      <c r="H118" s="16">
        <v>0</v>
      </c>
      <c r="I118" s="16">
        <f t="shared" si="17"/>
        <v>26000000</v>
      </c>
    </row>
    <row r="119" spans="2:9" x14ac:dyDescent="0.2">
      <c r="B119" s="15" t="s">
        <v>225</v>
      </c>
      <c r="C119" s="15" t="s">
        <v>226</v>
      </c>
      <c r="D119" s="16">
        <v>26000000</v>
      </c>
      <c r="E119" s="16">
        <v>0</v>
      </c>
      <c r="F119" s="16">
        <f t="shared" si="16"/>
        <v>26000000</v>
      </c>
      <c r="G119" s="16">
        <v>0</v>
      </c>
      <c r="H119" s="16">
        <v>0</v>
      </c>
      <c r="I119" s="16">
        <f t="shared" si="17"/>
        <v>26000000</v>
      </c>
    </row>
    <row r="120" spans="2:9" x14ac:dyDescent="0.2">
      <c r="B120" s="17" t="s">
        <v>227</v>
      </c>
      <c r="C120" s="17" t="s">
        <v>228</v>
      </c>
      <c r="D120" s="19">
        <f>SUM(D121:D123)</f>
        <v>3250000</v>
      </c>
      <c r="E120" s="19">
        <f t="shared" ref="E120:H120" si="37">SUM(E121:E123)</f>
        <v>0</v>
      </c>
      <c r="F120" s="19">
        <f t="shared" si="16"/>
        <v>3250000</v>
      </c>
      <c r="G120" s="19">
        <f t="shared" si="37"/>
        <v>0</v>
      </c>
      <c r="H120" s="19">
        <f t="shared" si="37"/>
        <v>0</v>
      </c>
      <c r="I120" s="19">
        <f t="shared" si="17"/>
        <v>3250000</v>
      </c>
    </row>
    <row r="121" spans="2:9" x14ac:dyDescent="0.2">
      <c r="B121" s="15" t="s">
        <v>229</v>
      </c>
      <c r="C121" s="15" t="s">
        <v>230</v>
      </c>
      <c r="D121" s="16">
        <v>2000000</v>
      </c>
      <c r="E121" s="16">
        <v>0</v>
      </c>
      <c r="F121" s="16">
        <f t="shared" si="16"/>
        <v>2000000</v>
      </c>
      <c r="G121" s="16">
        <v>0</v>
      </c>
      <c r="H121" s="16">
        <v>0</v>
      </c>
      <c r="I121" s="16">
        <f t="shared" si="17"/>
        <v>2000000</v>
      </c>
    </row>
    <row r="122" spans="2:9" x14ac:dyDescent="0.2">
      <c r="B122" s="15" t="s">
        <v>231</v>
      </c>
      <c r="C122" s="15" t="s">
        <v>232</v>
      </c>
      <c r="D122" s="16">
        <v>550000</v>
      </c>
      <c r="E122" s="16">
        <v>0</v>
      </c>
      <c r="F122" s="16">
        <f t="shared" si="16"/>
        <v>550000</v>
      </c>
      <c r="G122" s="16">
        <v>0</v>
      </c>
      <c r="H122" s="16">
        <v>0</v>
      </c>
      <c r="I122" s="16">
        <f t="shared" si="17"/>
        <v>550000</v>
      </c>
    </row>
    <row r="123" spans="2:9" x14ac:dyDescent="0.2">
      <c r="B123" s="15" t="s">
        <v>233</v>
      </c>
      <c r="C123" s="15" t="s">
        <v>234</v>
      </c>
      <c r="D123" s="16">
        <v>700000</v>
      </c>
      <c r="E123" s="16">
        <v>0</v>
      </c>
      <c r="F123" s="16">
        <f t="shared" si="16"/>
        <v>700000</v>
      </c>
      <c r="G123" s="16">
        <v>0</v>
      </c>
      <c r="H123" s="16">
        <v>0</v>
      </c>
      <c r="I123" s="16">
        <f t="shared" si="17"/>
        <v>700000</v>
      </c>
    </row>
    <row r="124" spans="2:9" x14ac:dyDescent="0.2">
      <c r="B124" s="9" t="s">
        <v>235</v>
      </c>
      <c r="C124" s="9" t="s">
        <v>236</v>
      </c>
      <c r="D124" s="20">
        <f>+D125</f>
        <v>0</v>
      </c>
      <c r="E124" s="20">
        <f t="shared" ref="E124:H124" si="38">+E125</f>
        <v>194304488.69999999</v>
      </c>
      <c r="F124" s="20">
        <f t="shared" si="16"/>
        <v>194304488.69999999</v>
      </c>
      <c r="G124" s="20">
        <f t="shared" si="38"/>
        <v>0</v>
      </c>
      <c r="H124" s="20">
        <f t="shared" si="38"/>
        <v>0</v>
      </c>
      <c r="I124" s="20">
        <f t="shared" si="17"/>
        <v>194304488.69999999</v>
      </c>
    </row>
    <row r="125" spans="2:9" x14ac:dyDescent="0.2">
      <c r="B125" s="13" t="s">
        <v>237</v>
      </c>
      <c r="C125" s="13" t="s">
        <v>238</v>
      </c>
      <c r="D125" s="14">
        <f>+D126</f>
        <v>0</v>
      </c>
      <c r="E125" s="14">
        <f t="shared" ref="E125:H125" si="39">+E126</f>
        <v>194304488.69999999</v>
      </c>
      <c r="F125" s="14">
        <f t="shared" si="16"/>
        <v>194304488.69999999</v>
      </c>
      <c r="G125" s="14">
        <f t="shared" si="39"/>
        <v>0</v>
      </c>
      <c r="H125" s="14">
        <f t="shared" si="39"/>
        <v>0</v>
      </c>
      <c r="I125" s="14">
        <f t="shared" si="17"/>
        <v>194304488.69999999</v>
      </c>
    </row>
    <row r="126" spans="2:9" x14ac:dyDescent="0.2">
      <c r="B126" s="15" t="s">
        <v>239</v>
      </c>
      <c r="C126" s="15" t="s">
        <v>240</v>
      </c>
      <c r="D126" s="16">
        <v>0</v>
      </c>
      <c r="E126" s="16">
        <v>194304488.69999999</v>
      </c>
      <c r="F126" s="16">
        <f t="shared" si="16"/>
        <v>194304488.69999999</v>
      </c>
      <c r="G126" s="16">
        <v>0</v>
      </c>
      <c r="H126" s="16">
        <v>0</v>
      </c>
      <c r="I126" s="16">
        <f t="shared" si="17"/>
        <v>194304488.69999999</v>
      </c>
    </row>
    <row r="127" spans="2:9" x14ac:dyDescent="0.2">
      <c r="B127" s="2"/>
      <c r="C127" s="2"/>
      <c r="D127" s="4"/>
      <c r="E127" s="4"/>
      <c r="F127" s="4"/>
      <c r="G127" s="4"/>
      <c r="H127" s="4"/>
      <c r="I127" s="6"/>
    </row>
    <row r="128" spans="2:9" ht="17.25" customHeight="1" x14ac:dyDescent="0.2">
      <c r="B128" s="26" t="s">
        <v>245</v>
      </c>
      <c r="C128" s="27"/>
      <c r="D128" s="21">
        <f t="shared" ref="D128:I128" si="40">+D6+D60+D86+D91+D93+D105+D108+D115+D124</f>
        <v>630841165.65999997</v>
      </c>
      <c r="E128" s="21">
        <f t="shared" si="40"/>
        <v>684831882.64999986</v>
      </c>
      <c r="F128" s="21">
        <f t="shared" si="40"/>
        <v>1315673048.3099999</v>
      </c>
      <c r="G128" s="21">
        <f t="shared" si="40"/>
        <v>-180238107.97</v>
      </c>
      <c r="H128" s="21">
        <f t="shared" si="40"/>
        <v>1153576176.5700002</v>
      </c>
      <c r="I128" s="22">
        <f t="shared" si="40"/>
        <v>162096871.73999992</v>
      </c>
    </row>
    <row r="130" spans="5:8" x14ac:dyDescent="0.2">
      <c r="E130" s="5"/>
      <c r="H130" s="5"/>
    </row>
  </sheetData>
  <mergeCells count="5">
    <mergeCell ref="B1:E1"/>
    <mergeCell ref="C4:I4"/>
    <mergeCell ref="B5:C5"/>
    <mergeCell ref="B128:C128"/>
    <mergeCell ref="B2:I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Rep2excel, web site: www.lv2000.com</dc:creator>
  <cp:lastModifiedBy>Maria de la Paz Ruggeri</cp:lastModifiedBy>
  <dcterms:created xsi:type="dcterms:W3CDTF">2020-07-20T16:05:13Z</dcterms:created>
  <dcterms:modified xsi:type="dcterms:W3CDTF">2020-07-22T15:00:01Z</dcterms:modified>
</cp:coreProperties>
</file>