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SM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/>
  <c r="B70" l="1"/>
  <c r="B38"/>
  <c r="B37" s="1"/>
  <c r="B53" l="1"/>
  <c r="B58" s="1"/>
  <c r="F69" l="1"/>
  <c r="B32"/>
  <c r="F19"/>
  <c r="F18"/>
  <c r="F72" l="1"/>
  <c r="F71"/>
  <c r="F68"/>
  <c r="B67"/>
  <c r="F67" s="1"/>
  <c r="F56"/>
  <c r="F55"/>
  <c r="F54"/>
  <c r="F53"/>
  <c r="F52"/>
  <c r="F51"/>
  <c r="F50"/>
  <c r="F49"/>
  <c r="F48"/>
  <c r="B47"/>
  <c r="F47" s="1"/>
  <c r="F46"/>
  <c r="F43"/>
  <c r="F42"/>
  <c r="F41"/>
  <c r="F40"/>
  <c r="F39"/>
  <c r="F38"/>
  <c r="F36"/>
  <c r="F35"/>
  <c r="F34"/>
  <c r="F33"/>
  <c r="F32"/>
  <c r="F31"/>
  <c r="F30"/>
  <c r="F29"/>
  <c r="F28"/>
  <c r="F26"/>
  <c r="F25"/>
  <c r="F24"/>
  <c r="F23"/>
  <c r="F22"/>
  <c r="F21"/>
  <c r="F17"/>
  <c r="F16"/>
  <c r="F14"/>
  <c r="F12"/>
  <c r="F70" l="1"/>
  <c r="B45"/>
  <c r="F45" s="1"/>
  <c r="B65"/>
  <c r="F9"/>
  <c r="F37" l="1"/>
  <c r="F65" l="1"/>
  <c r="F58"/>
  <c r="F27"/>
  <c r="B20"/>
  <c r="B8" s="1"/>
  <c r="B44" s="1"/>
  <c r="B57" l="1"/>
  <c r="F8"/>
  <c r="F44"/>
  <c r="F20"/>
  <c r="F57" l="1"/>
  <c r="B59"/>
  <c r="B64"/>
  <c r="F64" s="1"/>
  <c r="B62" l="1"/>
  <c r="F62" s="1"/>
  <c r="F59"/>
</calcChain>
</file>

<file path=xl/sharedStrings.xml><?xml version="1.0" encoding="utf-8"?>
<sst xmlns="http://schemas.openxmlformats.org/spreadsheetml/2006/main" count="75" uniqueCount="70">
  <si>
    <t>SAN MARTIN DE LOS ANDES</t>
  </si>
  <si>
    <t>en pesos</t>
  </si>
  <si>
    <t>CONCEPTO</t>
  </si>
  <si>
    <t>ADMINISTRACIÓN PÚBLICA NO FINANCIERA</t>
  </si>
  <si>
    <t>TOTAL</t>
  </si>
  <si>
    <t>Administración Central</t>
  </si>
  <si>
    <t>Organismos Descentralizados</t>
  </si>
  <si>
    <t>Fondos Fiduaciarios y/o Cuentas Especiales</t>
  </si>
  <si>
    <t>Instituos de Seguridad Social</t>
  </si>
  <si>
    <t>I. INGRESOS CORRIENTES</t>
  </si>
  <si>
    <r>
      <t xml:space="preserve">   . </t>
    </r>
    <r>
      <rPr>
        <b/>
        <u/>
        <sz val="10"/>
        <rFont val="Calibri"/>
        <family val="2"/>
        <scheme val="minor"/>
      </rPr>
      <t>Tributarios</t>
    </r>
  </si>
  <si>
    <t xml:space="preserve">      - De Origen Municipal</t>
  </si>
  <si>
    <t xml:space="preserve">      - Ingresos Brutos</t>
  </si>
  <si>
    <t xml:space="preserve">      - Automotor</t>
  </si>
  <si>
    <t xml:space="preserve">      - Inmobiliario</t>
  </si>
  <si>
    <t xml:space="preserve">      - Otros</t>
  </si>
  <si>
    <t xml:space="preserve">      - De Origen Nacional y Provincial</t>
  </si>
  <si>
    <t xml:space="preserve">      - Coparticipación de Impuestos Provinciales</t>
  </si>
  <si>
    <t xml:space="preserve">      - Coparticipación de Impuestos Nacionales</t>
  </si>
  <si>
    <t xml:space="preserve">      - Tasas Muncipales</t>
  </si>
  <si>
    <t xml:space="preserve">      - Contribución por mejoras</t>
  </si>
  <si>
    <r>
      <t xml:space="preserve">   . No </t>
    </r>
    <r>
      <rPr>
        <b/>
        <u/>
        <sz val="10"/>
        <rFont val="Calibri"/>
        <family val="2"/>
        <scheme val="minor"/>
      </rPr>
      <t>Tributarios</t>
    </r>
  </si>
  <si>
    <t xml:space="preserve">      - Derechos</t>
  </si>
  <si>
    <t xml:space="preserve">      - Primas</t>
  </si>
  <si>
    <t xml:space="preserve">      - Regalías</t>
  </si>
  <si>
    <t xml:space="preserve">      - Alquileres</t>
  </si>
  <si>
    <t xml:space="preserve">      - Multas</t>
  </si>
  <si>
    <t xml:space="preserve">      - Concesiones</t>
  </si>
  <si>
    <r>
      <t xml:space="preserve">   . </t>
    </r>
    <r>
      <rPr>
        <b/>
        <u/>
        <sz val="10"/>
        <rFont val="Calibri"/>
        <family val="2"/>
        <scheme val="minor"/>
      </rPr>
      <t>Aportes y Contribuciones de la Seguridad Social</t>
    </r>
  </si>
  <si>
    <r>
      <t xml:space="preserve">   . </t>
    </r>
    <r>
      <rPr>
        <b/>
        <u/>
        <sz val="10"/>
        <rFont val="Calibri"/>
        <family val="2"/>
        <scheme val="minor"/>
      </rPr>
      <t>Vta.Bienes y Serv.de la Adm.Publ.</t>
    </r>
  </si>
  <si>
    <r>
      <t xml:space="preserve">   . </t>
    </r>
    <r>
      <rPr>
        <b/>
        <u/>
        <sz val="10"/>
        <rFont val="Calibri"/>
        <family val="2"/>
        <scheme val="minor"/>
      </rPr>
      <t>Ingresos por Operación</t>
    </r>
  </si>
  <si>
    <r>
      <t xml:space="preserve">   . </t>
    </r>
    <r>
      <rPr>
        <b/>
        <u/>
        <sz val="10"/>
        <rFont val="Calibri"/>
        <family val="2"/>
        <scheme val="minor"/>
      </rPr>
      <t>Rentas de la Propiedad</t>
    </r>
  </si>
  <si>
    <r>
      <t xml:space="preserve">   . </t>
    </r>
    <r>
      <rPr>
        <b/>
        <u/>
        <sz val="10"/>
        <rFont val="Calibri"/>
        <family val="2"/>
        <scheme val="minor"/>
      </rPr>
      <t>Transferencias Corrientes</t>
    </r>
  </si>
  <si>
    <t xml:space="preserve">       - Del Sector Privado</t>
  </si>
  <si>
    <t xml:space="preserve">       - Del Sector Nacional</t>
  </si>
  <si>
    <t xml:space="preserve">       - Del Sector Provincial</t>
  </si>
  <si>
    <t xml:space="preserve">       - Del Sector Externo</t>
  </si>
  <si>
    <t>II. GASTOS CORRIENTES</t>
  </si>
  <si>
    <r>
      <t xml:space="preserve">    . </t>
    </r>
    <r>
      <rPr>
        <b/>
        <u/>
        <sz val="10"/>
        <rFont val="Calibri"/>
        <family val="2"/>
        <scheme val="minor"/>
      </rPr>
      <t>Gastos de Consumo</t>
    </r>
  </si>
  <si>
    <t xml:space="preserve">       - Personal</t>
  </si>
  <si>
    <t xml:space="preserve">       - Bienes de Consumo y Servicios</t>
  </si>
  <si>
    <t xml:space="preserve">       - Otros</t>
  </si>
  <si>
    <r>
      <t xml:space="preserve">    . </t>
    </r>
    <r>
      <rPr>
        <b/>
        <u/>
        <sz val="10"/>
        <rFont val="Calibri"/>
        <family val="2"/>
        <scheme val="minor"/>
      </rPr>
      <t>Rentas de la Propiedad</t>
    </r>
  </si>
  <si>
    <r>
      <t xml:space="preserve">    . </t>
    </r>
    <r>
      <rPr>
        <b/>
        <u/>
        <sz val="10"/>
        <rFont val="Calibri"/>
        <family val="2"/>
        <scheme val="minor"/>
      </rPr>
      <t>Transferencias Corrientes</t>
    </r>
  </si>
  <si>
    <t>III. RESULTADO ECONOMICO</t>
  </si>
  <si>
    <t>IV. INGRESOS DE CAPITAL</t>
  </si>
  <si>
    <r>
      <t xml:space="preserve">     . </t>
    </r>
    <r>
      <rPr>
        <b/>
        <u/>
        <sz val="10"/>
        <rFont val="Calibri"/>
        <family val="2"/>
        <scheme val="minor"/>
      </rPr>
      <t>Recursos Propios de Capital</t>
    </r>
  </si>
  <si>
    <r>
      <t xml:space="preserve">     . </t>
    </r>
    <r>
      <rPr>
        <b/>
        <u/>
        <sz val="10"/>
        <rFont val="Calibri"/>
        <family val="2"/>
        <scheme val="minor"/>
      </rPr>
      <t>Transferencias de Capital</t>
    </r>
  </si>
  <si>
    <r>
      <t xml:space="preserve">     . </t>
    </r>
    <r>
      <rPr>
        <b/>
        <u/>
        <sz val="10"/>
        <rFont val="Calibri"/>
        <family val="2"/>
        <scheme val="minor"/>
      </rPr>
      <t>Disminución de la Inversión Financiera</t>
    </r>
  </si>
  <si>
    <t xml:space="preserve"> V. GASTOS DE CAPITAL</t>
  </si>
  <si>
    <r>
      <t xml:space="preserve">      . </t>
    </r>
    <r>
      <rPr>
        <b/>
        <u/>
        <sz val="10"/>
        <rFont val="Calibri"/>
        <family val="2"/>
        <scheme val="minor"/>
      </rPr>
      <t>Inversión Real Directa</t>
    </r>
  </si>
  <si>
    <r>
      <t xml:space="preserve">      . </t>
    </r>
    <r>
      <rPr>
        <b/>
        <u/>
        <sz val="10"/>
        <rFont val="Calibri"/>
        <family val="2"/>
        <scheme val="minor"/>
      </rPr>
      <t>Transferencias de Capital</t>
    </r>
  </si>
  <si>
    <r>
      <t xml:space="preserve">      . </t>
    </r>
    <r>
      <rPr>
        <b/>
        <u/>
        <sz val="10"/>
        <rFont val="Calibri"/>
        <family val="2"/>
        <scheme val="minor"/>
      </rPr>
      <t>Inversión Financiera</t>
    </r>
  </si>
  <si>
    <t xml:space="preserve"> VI. INGRESOS TOTALES</t>
  </si>
  <si>
    <t xml:space="preserve"> VII. GASTOS TOTALES</t>
  </si>
  <si>
    <t xml:space="preserve"> VIII. RESULTADO FINANCIERO PREVIO CONTRIBUCIONES Y GASTOS FIGURATIVOS</t>
  </si>
  <si>
    <t xml:space="preserve">      . Contribuciones Figurativas</t>
  </si>
  <si>
    <t xml:space="preserve">      . Gastos Figurativos</t>
  </si>
  <si>
    <t xml:space="preserve"> VIII. RESULTADO FINANCIERO</t>
  </si>
  <si>
    <t>RESULTADO FINANCIERO PRIMARIO</t>
  </si>
  <si>
    <t>GASTO PRIMARIO</t>
  </si>
  <si>
    <t xml:space="preserve"> XIV. FUENTES FINANCIERAS</t>
  </si>
  <si>
    <r>
      <rPr>
        <b/>
        <sz val="10"/>
        <rFont val="Calibri"/>
        <family val="2"/>
        <scheme val="minor"/>
      </rPr>
      <t xml:space="preserve">    . </t>
    </r>
    <r>
      <rPr>
        <b/>
        <u/>
        <sz val="10"/>
        <rFont val="Calibri"/>
        <family val="2"/>
        <scheme val="minor"/>
      </rPr>
      <t>Disminución de la Inversión Financiera</t>
    </r>
  </si>
  <si>
    <r>
      <rPr>
        <b/>
        <sz val="10"/>
        <rFont val="Calibri"/>
        <family val="2"/>
        <scheme val="minor"/>
      </rPr>
      <t xml:space="preserve">    . </t>
    </r>
    <r>
      <rPr>
        <b/>
        <u/>
        <sz val="10"/>
        <rFont val="Calibri"/>
        <family val="2"/>
        <scheme val="minor"/>
      </rPr>
      <t>Endeudamiento Público e Incremento de Otros Pasivos</t>
    </r>
  </si>
  <si>
    <t xml:space="preserve"> XV. APLICACIONES FINANCIERAS</t>
  </si>
  <si>
    <r>
      <rPr>
        <b/>
        <sz val="10"/>
        <rFont val="Calibri"/>
        <family val="2"/>
        <scheme val="minor"/>
      </rPr>
      <t xml:space="preserve">    . </t>
    </r>
    <r>
      <rPr>
        <b/>
        <u/>
        <sz val="10"/>
        <rFont val="Calibri"/>
        <family val="2"/>
        <scheme val="minor"/>
      </rPr>
      <t>Inversión Financiera</t>
    </r>
  </si>
  <si>
    <r>
      <rPr>
        <b/>
        <sz val="10"/>
        <rFont val="Calibri"/>
        <family val="2"/>
        <scheme val="minor"/>
      </rPr>
      <t xml:space="preserve">    . </t>
    </r>
    <r>
      <rPr>
        <b/>
        <u/>
        <sz val="10"/>
        <rFont val="Calibri"/>
        <family val="2"/>
        <scheme val="minor"/>
      </rPr>
      <t>Amortiz. Deuda y Disminución Otros Pasivos</t>
    </r>
  </si>
  <si>
    <t xml:space="preserve">ESQUEMA AHORRO - FINANCIAMIENTO E INVERSIÓN - </t>
  </si>
  <si>
    <t>ETAPA: EJECUTADO</t>
  </si>
  <si>
    <t>PERIODO: AÑO 2023 FINAL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</si>
</sst>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€_-;\-* #,##0\ _€_-;_-* &quot;-&quot;??\ _€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3999450666829432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39994506668294322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5117038483843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rgb="FF9BC2E6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67">
    <xf numFmtId="0" fontId="0" fillId="0" borderId="0" xfId="0"/>
    <xf numFmtId="164" fontId="3" fillId="0" borderId="0" xfId="1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164" fontId="6" fillId="0" borderId="0" xfId="1" applyFont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 wrapText="1"/>
    </xf>
    <xf numFmtId="0" fontId="6" fillId="3" borderId="2" xfId="0" applyFont="1" applyFill="1" applyBorder="1"/>
    <xf numFmtId="164" fontId="6" fillId="3" borderId="2" xfId="1" applyFont="1" applyFill="1" applyBorder="1" applyAlignment="1">
      <alignment horizontal="right" vertical="center"/>
    </xf>
    <xf numFmtId="164" fontId="6" fillId="4" borderId="2" xfId="1" applyFont="1" applyFill="1" applyBorder="1" applyAlignment="1">
      <alignment horizontal="center" vertical="center"/>
    </xf>
    <xf numFmtId="164" fontId="6" fillId="3" borderId="2" xfId="1" applyFont="1" applyFill="1" applyBorder="1" applyAlignment="1">
      <alignment horizontal="center" vertical="center"/>
    </xf>
    <xf numFmtId="3" fontId="6" fillId="0" borderId="0" xfId="0" applyNumberFormat="1" applyFont="1"/>
    <xf numFmtId="0" fontId="6" fillId="5" borderId="2" xfId="0" applyFont="1" applyFill="1" applyBorder="1"/>
    <xf numFmtId="164" fontId="6" fillId="5" borderId="2" xfId="1" applyFont="1" applyFill="1" applyBorder="1" applyAlignment="1">
      <alignment horizontal="right" vertical="center"/>
    </xf>
    <xf numFmtId="164" fontId="6" fillId="5" borderId="2" xfId="1" applyFont="1" applyFill="1" applyBorder="1" applyAlignment="1">
      <alignment horizontal="center" vertical="center"/>
    </xf>
    <xf numFmtId="0" fontId="6" fillId="0" borderId="2" xfId="0" applyFont="1" applyBorder="1"/>
    <xf numFmtId="164" fontId="6" fillId="0" borderId="2" xfId="1" applyFont="1" applyFill="1" applyBorder="1" applyAlignment="1">
      <alignment horizontal="right" vertical="center"/>
    </xf>
    <xf numFmtId="164" fontId="6" fillId="0" borderId="2" xfId="1" applyFont="1" applyFill="1" applyBorder="1" applyAlignment="1">
      <alignment horizontal="center" vertical="center"/>
    </xf>
    <xf numFmtId="0" fontId="9" fillId="0" borderId="2" xfId="0" applyFont="1" applyBorder="1"/>
    <xf numFmtId="164" fontId="6" fillId="4" borderId="2" xfId="1" applyFont="1" applyFill="1" applyBorder="1" applyAlignment="1" applyProtection="1">
      <alignment horizontal="right" vertical="center"/>
    </xf>
    <xf numFmtId="164" fontId="6" fillId="4" borderId="2" xfId="1" applyFont="1" applyFill="1" applyBorder="1" applyAlignment="1" applyProtection="1">
      <alignment horizontal="center" vertical="center"/>
    </xf>
    <xf numFmtId="164" fontId="6" fillId="4" borderId="2" xfId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left"/>
    </xf>
    <xf numFmtId="165" fontId="6" fillId="5" borderId="2" xfId="2" applyNumberFormat="1" applyFont="1" applyFill="1" applyBorder="1" applyAlignment="1">
      <alignment horizontal="right" vertical="center"/>
    </xf>
    <xf numFmtId="164" fontId="6" fillId="6" borderId="2" xfId="1" applyFont="1" applyFill="1" applyBorder="1" applyAlignment="1">
      <alignment horizontal="center" vertical="center"/>
    </xf>
    <xf numFmtId="164" fontId="9" fillId="4" borderId="2" xfId="1" applyFont="1" applyFill="1" applyBorder="1" applyAlignment="1">
      <alignment horizontal="center" vertical="center"/>
    </xf>
    <xf numFmtId="164" fontId="9" fillId="0" borderId="2" xfId="1" applyFont="1" applyFill="1" applyBorder="1" applyAlignment="1">
      <alignment horizontal="center" vertical="center"/>
    </xf>
    <xf numFmtId="3" fontId="3" fillId="0" borderId="0" xfId="0" applyNumberFormat="1" applyFont="1"/>
    <xf numFmtId="165" fontId="6" fillId="5" borderId="2" xfId="2" applyNumberFormat="1" applyFont="1" applyFill="1" applyBorder="1" applyAlignment="1">
      <alignment horizontal="center" vertical="center"/>
    </xf>
    <xf numFmtId="0" fontId="6" fillId="5" borderId="3" xfId="0" applyFont="1" applyFill="1" applyBorder="1"/>
    <xf numFmtId="164" fontId="6" fillId="4" borderId="3" xfId="1" applyFont="1" applyFill="1" applyBorder="1" applyAlignment="1">
      <alignment horizontal="center" vertical="center"/>
    </xf>
    <xf numFmtId="0" fontId="6" fillId="3" borderId="4" xfId="0" applyFont="1" applyFill="1" applyBorder="1"/>
    <xf numFmtId="164" fontId="6" fillId="3" borderId="4" xfId="1" applyFont="1" applyFill="1" applyBorder="1" applyAlignment="1">
      <alignment horizontal="center" vertical="center"/>
    </xf>
    <xf numFmtId="164" fontId="6" fillId="4" borderId="4" xfId="1" applyFont="1" applyFill="1" applyBorder="1" applyAlignment="1">
      <alignment horizontal="center" vertical="center"/>
    </xf>
    <xf numFmtId="0" fontId="6" fillId="3" borderId="5" xfId="0" applyFont="1" applyFill="1" applyBorder="1"/>
    <xf numFmtId="164" fontId="6" fillId="3" borderId="5" xfId="1" applyFont="1" applyFill="1" applyBorder="1" applyAlignment="1">
      <alignment horizontal="center" vertical="center"/>
    </xf>
    <xf numFmtId="164" fontId="6" fillId="4" borderId="5" xfId="1" applyFont="1" applyFill="1" applyBorder="1" applyAlignment="1">
      <alignment horizontal="center" vertical="center"/>
    </xf>
    <xf numFmtId="165" fontId="6" fillId="0" borderId="2" xfId="2" applyNumberFormat="1" applyFont="1" applyFill="1" applyBorder="1" applyAlignment="1">
      <alignment horizontal="center" vertical="center"/>
    </xf>
    <xf numFmtId="0" fontId="6" fillId="3" borderId="6" xfId="0" applyFont="1" applyFill="1" applyBorder="1"/>
    <xf numFmtId="164" fontId="6" fillId="3" borderId="6" xfId="1" applyFont="1" applyFill="1" applyBorder="1" applyAlignment="1">
      <alignment horizontal="center" vertical="center"/>
    </xf>
    <xf numFmtId="164" fontId="6" fillId="4" borderId="6" xfId="1" applyFont="1" applyFill="1" applyBorder="1" applyAlignment="1">
      <alignment horizontal="center" vertical="center"/>
    </xf>
    <xf numFmtId="0" fontId="6" fillId="3" borderId="7" xfId="0" applyFont="1" applyFill="1" applyBorder="1"/>
    <xf numFmtId="164" fontId="6" fillId="3" borderId="7" xfId="1" applyFont="1" applyFill="1" applyBorder="1" applyAlignment="1">
      <alignment horizontal="center" vertical="center"/>
    </xf>
    <xf numFmtId="164" fontId="6" fillId="4" borderId="7" xfId="1" applyFont="1" applyFill="1" applyBorder="1" applyAlignment="1">
      <alignment horizontal="center" vertical="center"/>
    </xf>
    <xf numFmtId="37" fontId="6" fillId="3" borderId="5" xfId="0" applyNumberFormat="1" applyFont="1" applyFill="1" applyBorder="1"/>
    <xf numFmtId="37" fontId="6" fillId="0" borderId="0" xfId="0" applyNumberFormat="1" applyFont="1"/>
    <xf numFmtId="37" fontId="6" fillId="3" borderId="2" xfId="0" applyNumberFormat="1" applyFont="1" applyFill="1" applyBorder="1" applyAlignment="1">
      <alignment horizontal="left" vertical="center"/>
    </xf>
    <xf numFmtId="164" fontId="6" fillId="4" borderId="2" xfId="1" applyFont="1" applyFill="1" applyBorder="1" applyAlignment="1">
      <alignment horizontal="left" vertical="center"/>
    </xf>
    <xf numFmtId="3" fontId="6" fillId="0" borderId="2" xfId="0" applyNumberFormat="1" applyFont="1" applyBorder="1"/>
    <xf numFmtId="0" fontId="9" fillId="0" borderId="8" xfId="0" applyFont="1" applyBorder="1"/>
    <xf numFmtId="0" fontId="9" fillId="0" borderId="9" xfId="0" applyFont="1" applyBorder="1"/>
    <xf numFmtId="0" fontId="9" fillId="7" borderId="2" xfId="0" applyFont="1" applyFill="1" applyBorder="1"/>
    <xf numFmtId="164" fontId="9" fillId="7" borderId="2" xfId="1" applyFont="1" applyFill="1" applyBorder="1" applyAlignment="1">
      <alignment horizontal="center" vertical="center"/>
    </xf>
    <xf numFmtId="164" fontId="3" fillId="7" borderId="0" xfId="1" applyFont="1" applyFill="1" applyBorder="1"/>
    <xf numFmtId="0" fontId="3" fillId="7" borderId="0" xfId="0" applyFont="1" applyFill="1"/>
    <xf numFmtId="0" fontId="6" fillId="3" borderId="2" xfId="3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4" fontId="6" fillId="4" borderId="10" xfId="1" applyFont="1" applyFill="1" applyBorder="1" applyAlignment="1">
      <alignment horizontal="center" vertical="center"/>
    </xf>
    <xf numFmtId="164" fontId="6" fillId="0" borderId="10" xfId="1" applyFont="1" applyFill="1" applyBorder="1" applyAlignment="1">
      <alignment horizontal="center" vertical="center"/>
    </xf>
    <xf numFmtId="0" fontId="9" fillId="0" borderId="0" xfId="4" applyFont="1" applyAlignment="1">
      <alignment vertical="center"/>
    </xf>
    <xf numFmtId="164" fontId="9" fillId="0" borderId="0" xfId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5" borderId="2" xfId="1" applyNumberFormat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7" fontId="7" fillId="2" borderId="1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_1998 2" xfId="3"/>
    <cellStyle name="Normal_199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3"/>
  <sheetViews>
    <sheetView showGridLines="0" tabSelected="1" workbookViewId="0">
      <selection activeCell="B44" sqref="B44"/>
    </sheetView>
  </sheetViews>
  <sheetFormatPr baseColWidth="10" defaultRowHeight="12.75"/>
  <cols>
    <col min="1" max="1" width="76.42578125" style="2" customWidth="1"/>
    <col min="2" max="6" width="18.42578125" style="1" customWidth="1"/>
    <col min="7" max="219" width="11.42578125" style="2"/>
    <col min="220" max="220" width="69" style="2" bestFit="1" customWidth="1"/>
    <col min="221" max="244" width="19" style="2" customWidth="1"/>
    <col min="245" max="475" width="11.42578125" style="2"/>
    <col min="476" max="476" width="69" style="2" bestFit="1" customWidth="1"/>
    <col min="477" max="500" width="19" style="2" customWidth="1"/>
    <col min="501" max="731" width="11.42578125" style="2"/>
    <col min="732" max="732" width="69" style="2" bestFit="1" customWidth="1"/>
    <col min="733" max="756" width="19" style="2" customWidth="1"/>
    <col min="757" max="987" width="11.42578125" style="2"/>
    <col min="988" max="988" width="69" style="2" bestFit="1" customWidth="1"/>
    <col min="989" max="1012" width="19" style="2" customWidth="1"/>
    <col min="1013" max="1243" width="11.42578125" style="2"/>
    <col min="1244" max="1244" width="69" style="2" bestFit="1" customWidth="1"/>
    <col min="1245" max="1268" width="19" style="2" customWidth="1"/>
    <col min="1269" max="1499" width="11.42578125" style="2"/>
    <col min="1500" max="1500" width="69" style="2" bestFit="1" customWidth="1"/>
    <col min="1501" max="1524" width="19" style="2" customWidth="1"/>
    <col min="1525" max="1755" width="11.42578125" style="2"/>
    <col min="1756" max="1756" width="69" style="2" bestFit="1" customWidth="1"/>
    <col min="1757" max="1780" width="19" style="2" customWidth="1"/>
    <col min="1781" max="2011" width="11.42578125" style="2"/>
    <col min="2012" max="2012" width="69" style="2" bestFit="1" customWidth="1"/>
    <col min="2013" max="2036" width="19" style="2" customWidth="1"/>
    <col min="2037" max="2267" width="11.42578125" style="2"/>
    <col min="2268" max="2268" width="69" style="2" bestFit="1" customWidth="1"/>
    <col min="2269" max="2292" width="19" style="2" customWidth="1"/>
    <col min="2293" max="2523" width="11.42578125" style="2"/>
    <col min="2524" max="2524" width="69" style="2" bestFit="1" customWidth="1"/>
    <col min="2525" max="2548" width="19" style="2" customWidth="1"/>
    <col min="2549" max="2779" width="11.42578125" style="2"/>
    <col min="2780" max="2780" width="69" style="2" bestFit="1" customWidth="1"/>
    <col min="2781" max="2804" width="19" style="2" customWidth="1"/>
    <col min="2805" max="3035" width="11.42578125" style="2"/>
    <col min="3036" max="3036" width="69" style="2" bestFit="1" customWidth="1"/>
    <col min="3037" max="3060" width="19" style="2" customWidth="1"/>
    <col min="3061" max="3291" width="11.42578125" style="2"/>
    <col min="3292" max="3292" width="69" style="2" bestFit="1" customWidth="1"/>
    <col min="3293" max="3316" width="19" style="2" customWidth="1"/>
    <col min="3317" max="3547" width="11.42578125" style="2"/>
    <col min="3548" max="3548" width="69" style="2" bestFit="1" customWidth="1"/>
    <col min="3549" max="3572" width="19" style="2" customWidth="1"/>
    <col min="3573" max="3803" width="11.42578125" style="2"/>
    <col min="3804" max="3804" width="69" style="2" bestFit="1" customWidth="1"/>
    <col min="3805" max="3828" width="19" style="2" customWidth="1"/>
    <col min="3829" max="4059" width="11.42578125" style="2"/>
    <col min="4060" max="4060" width="69" style="2" bestFit="1" customWidth="1"/>
    <col min="4061" max="4084" width="19" style="2" customWidth="1"/>
    <col min="4085" max="4315" width="11.42578125" style="2"/>
    <col min="4316" max="4316" width="69" style="2" bestFit="1" customWidth="1"/>
    <col min="4317" max="4340" width="19" style="2" customWidth="1"/>
    <col min="4341" max="4571" width="11.42578125" style="2"/>
    <col min="4572" max="4572" width="69" style="2" bestFit="1" customWidth="1"/>
    <col min="4573" max="4596" width="19" style="2" customWidth="1"/>
    <col min="4597" max="4827" width="11.42578125" style="2"/>
    <col min="4828" max="4828" width="69" style="2" bestFit="1" customWidth="1"/>
    <col min="4829" max="4852" width="19" style="2" customWidth="1"/>
    <col min="4853" max="5083" width="11.42578125" style="2"/>
    <col min="5084" max="5084" width="69" style="2" bestFit="1" customWidth="1"/>
    <col min="5085" max="5108" width="19" style="2" customWidth="1"/>
    <col min="5109" max="5339" width="11.42578125" style="2"/>
    <col min="5340" max="5340" width="69" style="2" bestFit="1" customWidth="1"/>
    <col min="5341" max="5364" width="19" style="2" customWidth="1"/>
    <col min="5365" max="5595" width="11.42578125" style="2"/>
    <col min="5596" max="5596" width="69" style="2" bestFit="1" customWidth="1"/>
    <col min="5597" max="5620" width="19" style="2" customWidth="1"/>
    <col min="5621" max="5851" width="11.42578125" style="2"/>
    <col min="5852" max="5852" width="69" style="2" bestFit="1" customWidth="1"/>
    <col min="5853" max="5876" width="19" style="2" customWidth="1"/>
    <col min="5877" max="6107" width="11.42578125" style="2"/>
    <col min="6108" max="6108" width="69" style="2" bestFit="1" customWidth="1"/>
    <col min="6109" max="6132" width="19" style="2" customWidth="1"/>
    <col min="6133" max="6363" width="11.42578125" style="2"/>
    <col min="6364" max="6364" width="69" style="2" bestFit="1" customWidth="1"/>
    <col min="6365" max="6388" width="19" style="2" customWidth="1"/>
    <col min="6389" max="6619" width="11.42578125" style="2"/>
    <col min="6620" max="6620" width="69" style="2" bestFit="1" customWidth="1"/>
    <col min="6621" max="6644" width="19" style="2" customWidth="1"/>
    <col min="6645" max="6875" width="11.42578125" style="2"/>
    <col min="6876" max="6876" width="69" style="2" bestFit="1" customWidth="1"/>
    <col min="6877" max="6900" width="19" style="2" customWidth="1"/>
    <col min="6901" max="7131" width="11.42578125" style="2"/>
    <col min="7132" max="7132" width="69" style="2" bestFit="1" customWidth="1"/>
    <col min="7133" max="7156" width="19" style="2" customWidth="1"/>
    <col min="7157" max="7387" width="11.42578125" style="2"/>
    <col min="7388" max="7388" width="69" style="2" bestFit="1" customWidth="1"/>
    <col min="7389" max="7412" width="19" style="2" customWidth="1"/>
    <col min="7413" max="7643" width="11.42578125" style="2"/>
    <col min="7644" max="7644" width="69" style="2" bestFit="1" customWidth="1"/>
    <col min="7645" max="7668" width="19" style="2" customWidth="1"/>
    <col min="7669" max="7899" width="11.42578125" style="2"/>
    <col min="7900" max="7900" width="69" style="2" bestFit="1" customWidth="1"/>
    <col min="7901" max="7924" width="19" style="2" customWidth="1"/>
    <col min="7925" max="8155" width="11.42578125" style="2"/>
    <col min="8156" max="8156" width="69" style="2" bestFit="1" customWidth="1"/>
    <col min="8157" max="8180" width="19" style="2" customWidth="1"/>
    <col min="8181" max="8411" width="11.42578125" style="2"/>
    <col min="8412" max="8412" width="69" style="2" bestFit="1" customWidth="1"/>
    <col min="8413" max="8436" width="19" style="2" customWidth="1"/>
    <col min="8437" max="8667" width="11.42578125" style="2"/>
    <col min="8668" max="8668" width="69" style="2" bestFit="1" customWidth="1"/>
    <col min="8669" max="8692" width="19" style="2" customWidth="1"/>
    <col min="8693" max="8923" width="11.42578125" style="2"/>
    <col min="8924" max="8924" width="69" style="2" bestFit="1" customWidth="1"/>
    <col min="8925" max="8948" width="19" style="2" customWidth="1"/>
    <col min="8949" max="9179" width="11.42578125" style="2"/>
    <col min="9180" max="9180" width="69" style="2" bestFit="1" customWidth="1"/>
    <col min="9181" max="9204" width="19" style="2" customWidth="1"/>
    <col min="9205" max="9435" width="11.42578125" style="2"/>
    <col min="9436" max="9436" width="69" style="2" bestFit="1" customWidth="1"/>
    <col min="9437" max="9460" width="19" style="2" customWidth="1"/>
    <col min="9461" max="9691" width="11.42578125" style="2"/>
    <col min="9692" max="9692" width="69" style="2" bestFit="1" customWidth="1"/>
    <col min="9693" max="9716" width="19" style="2" customWidth="1"/>
    <col min="9717" max="9947" width="11.42578125" style="2"/>
    <col min="9948" max="9948" width="69" style="2" bestFit="1" customWidth="1"/>
    <col min="9949" max="9972" width="19" style="2" customWidth="1"/>
    <col min="9973" max="10203" width="11.42578125" style="2"/>
    <col min="10204" max="10204" width="69" style="2" bestFit="1" customWidth="1"/>
    <col min="10205" max="10228" width="19" style="2" customWidth="1"/>
    <col min="10229" max="10459" width="11.42578125" style="2"/>
    <col min="10460" max="10460" width="69" style="2" bestFit="1" customWidth="1"/>
    <col min="10461" max="10484" width="19" style="2" customWidth="1"/>
    <col min="10485" max="10715" width="11.42578125" style="2"/>
    <col min="10716" max="10716" width="69" style="2" bestFit="1" customWidth="1"/>
    <col min="10717" max="10740" width="19" style="2" customWidth="1"/>
    <col min="10741" max="10971" width="11.42578125" style="2"/>
    <col min="10972" max="10972" width="69" style="2" bestFit="1" customWidth="1"/>
    <col min="10973" max="10996" width="19" style="2" customWidth="1"/>
    <col min="10997" max="11227" width="11.42578125" style="2"/>
    <col min="11228" max="11228" width="69" style="2" bestFit="1" customWidth="1"/>
    <col min="11229" max="11252" width="19" style="2" customWidth="1"/>
    <col min="11253" max="11483" width="11.42578125" style="2"/>
    <col min="11484" max="11484" width="69" style="2" bestFit="1" customWidth="1"/>
    <col min="11485" max="11508" width="19" style="2" customWidth="1"/>
    <col min="11509" max="11739" width="11.42578125" style="2"/>
    <col min="11740" max="11740" width="69" style="2" bestFit="1" customWidth="1"/>
    <col min="11741" max="11764" width="19" style="2" customWidth="1"/>
    <col min="11765" max="11995" width="11.42578125" style="2"/>
    <col min="11996" max="11996" width="69" style="2" bestFit="1" customWidth="1"/>
    <col min="11997" max="12020" width="19" style="2" customWidth="1"/>
    <col min="12021" max="12251" width="11.42578125" style="2"/>
    <col min="12252" max="12252" width="69" style="2" bestFit="1" customWidth="1"/>
    <col min="12253" max="12276" width="19" style="2" customWidth="1"/>
    <col min="12277" max="12507" width="11.42578125" style="2"/>
    <col min="12508" max="12508" width="69" style="2" bestFit="1" customWidth="1"/>
    <col min="12509" max="12532" width="19" style="2" customWidth="1"/>
    <col min="12533" max="12763" width="11.42578125" style="2"/>
    <col min="12764" max="12764" width="69" style="2" bestFit="1" customWidth="1"/>
    <col min="12765" max="12788" width="19" style="2" customWidth="1"/>
    <col min="12789" max="13019" width="11.42578125" style="2"/>
    <col min="13020" max="13020" width="69" style="2" bestFit="1" customWidth="1"/>
    <col min="13021" max="13044" width="19" style="2" customWidth="1"/>
    <col min="13045" max="13275" width="11.42578125" style="2"/>
    <col min="13276" max="13276" width="69" style="2" bestFit="1" customWidth="1"/>
    <col min="13277" max="13300" width="19" style="2" customWidth="1"/>
    <col min="13301" max="13531" width="11.42578125" style="2"/>
    <col min="13532" max="13532" width="69" style="2" bestFit="1" customWidth="1"/>
    <col min="13533" max="13556" width="19" style="2" customWidth="1"/>
    <col min="13557" max="13787" width="11.42578125" style="2"/>
    <col min="13788" max="13788" width="69" style="2" bestFit="1" customWidth="1"/>
    <col min="13789" max="13812" width="19" style="2" customWidth="1"/>
    <col min="13813" max="14043" width="11.42578125" style="2"/>
    <col min="14044" max="14044" width="69" style="2" bestFit="1" customWidth="1"/>
    <col min="14045" max="14068" width="19" style="2" customWidth="1"/>
    <col min="14069" max="14299" width="11.42578125" style="2"/>
    <col min="14300" max="14300" width="69" style="2" bestFit="1" customWidth="1"/>
    <col min="14301" max="14324" width="19" style="2" customWidth="1"/>
    <col min="14325" max="14555" width="11.42578125" style="2"/>
    <col min="14556" max="14556" width="69" style="2" bestFit="1" customWidth="1"/>
    <col min="14557" max="14580" width="19" style="2" customWidth="1"/>
    <col min="14581" max="14811" width="11.42578125" style="2"/>
    <col min="14812" max="14812" width="69" style="2" bestFit="1" customWidth="1"/>
    <col min="14813" max="14836" width="19" style="2" customWidth="1"/>
    <col min="14837" max="15067" width="11.42578125" style="2"/>
    <col min="15068" max="15068" width="69" style="2" bestFit="1" customWidth="1"/>
    <col min="15069" max="15092" width="19" style="2" customWidth="1"/>
    <col min="15093" max="15323" width="11.42578125" style="2"/>
    <col min="15324" max="15324" width="69" style="2" bestFit="1" customWidth="1"/>
    <col min="15325" max="15348" width="19" style="2" customWidth="1"/>
    <col min="15349" max="15579" width="11.42578125" style="2"/>
    <col min="15580" max="15580" width="69" style="2" bestFit="1" customWidth="1"/>
    <col min="15581" max="15604" width="19" style="2" customWidth="1"/>
    <col min="15605" max="15835" width="11.42578125" style="2"/>
    <col min="15836" max="15836" width="69" style="2" bestFit="1" customWidth="1"/>
    <col min="15837" max="15860" width="19" style="2" customWidth="1"/>
    <col min="15861" max="16091" width="11.42578125" style="2"/>
    <col min="16092" max="16092" width="69" style="2" bestFit="1" customWidth="1"/>
    <col min="16093" max="16116" width="19" style="2" customWidth="1"/>
    <col min="16117" max="16384" width="11.42578125" style="2"/>
  </cols>
  <sheetData>
    <row r="1" spans="1:6" ht="15">
      <c r="A1" s="65" t="s">
        <v>67</v>
      </c>
      <c r="B1" s="65"/>
    </row>
    <row r="2" spans="1:6" ht="15">
      <c r="A2" s="65" t="s">
        <v>68</v>
      </c>
      <c r="B2" s="65"/>
    </row>
    <row r="3" spans="1:6" ht="15">
      <c r="A3" s="65" t="s">
        <v>69</v>
      </c>
      <c r="B3" s="65"/>
    </row>
    <row r="4" spans="1:6">
      <c r="A4" s="3" t="s">
        <v>0</v>
      </c>
    </row>
    <row r="5" spans="1:6">
      <c r="A5" s="4" t="s">
        <v>1</v>
      </c>
      <c r="B5" s="5"/>
      <c r="C5" s="5"/>
      <c r="D5" s="5"/>
      <c r="E5" s="5"/>
      <c r="F5" s="5"/>
    </row>
    <row r="6" spans="1:6" ht="42" customHeight="1">
      <c r="A6" s="66" t="s">
        <v>2</v>
      </c>
      <c r="B6" s="64" t="s">
        <v>3</v>
      </c>
      <c r="C6" s="64"/>
      <c r="D6" s="64"/>
      <c r="E6" s="64"/>
      <c r="F6" s="64" t="s">
        <v>4</v>
      </c>
    </row>
    <row r="7" spans="1:6" ht="41.25" customHeight="1">
      <c r="A7" s="66"/>
      <c r="B7" s="6" t="s">
        <v>5</v>
      </c>
      <c r="C7" s="6" t="s">
        <v>6</v>
      </c>
      <c r="D7" s="6" t="s">
        <v>7</v>
      </c>
      <c r="E7" s="6" t="s">
        <v>8</v>
      </c>
      <c r="F7" s="64"/>
    </row>
    <row r="8" spans="1:6" s="11" customFormat="1" ht="15" customHeight="1">
      <c r="A8" s="7" t="s">
        <v>9</v>
      </c>
      <c r="B8" s="8">
        <f>+B9+B20+B28+B29+B30+B31+B32</f>
        <v>11286340186.32</v>
      </c>
      <c r="C8" s="9"/>
      <c r="D8" s="9"/>
      <c r="E8" s="9"/>
      <c r="F8" s="10">
        <f>+B8</f>
        <v>11286340186.32</v>
      </c>
    </row>
    <row r="9" spans="1:6" s="11" customFormat="1" ht="15" customHeight="1">
      <c r="A9" s="12" t="s">
        <v>10</v>
      </c>
      <c r="B9" s="13">
        <f>+SUM(B11:B14,B16:B19)</f>
        <v>5150250258.8899994</v>
      </c>
      <c r="C9" s="9"/>
      <c r="D9" s="9"/>
      <c r="E9" s="9"/>
      <c r="F9" s="14">
        <f>+B9</f>
        <v>5150250258.8899994</v>
      </c>
    </row>
    <row r="10" spans="1:6" s="11" customFormat="1" ht="15" customHeight="1">
      <c r="A10" s="15" t="s">
        <v>11</v>
      </c>
      <c r="B10" s="16"/>
      <c r="C10" s="9"/>
      <c r="D10" s="9"/>
      <c r="E10" s="9"/>
      <c r="F10" s="17"/>
    </row>
    <row r="11" spans="1:6" s="11" customFormat="1" ht="15" customHeight="1">
      <c r="A11" s="18" t="s">
        <v>12</v>
      </c>
      <c r="B11" s="19"/>
      <c r="C11" s="20"/>
      <c r="D11" s="20"/>
      <c r="E11" s="20"/>
      <c r="F11" s="20"/>
    </row>
    <row r="12" spans="1:6" s="11" customFormat="1" ht="15" customHeight="1">
      <c r="A12" s="18" t="s">
        <v>13</v>
      </c>
      <c r="B12" s="62">
        <v>809627033.84000003</v>
      </c>
      <c r="C12" s="9"/>
      <c r="D12" s="9"/>
      <c r="E12" s="9"/>
      <c r="F12" s="17">
        <f>+B12</f>
        <v>809627033.84000003</v>
      </c>
    </row>
    <row r="13" spans="1:6" s="11" customFormat="1" ht="15" customHeight="1">
      <c r="A13" s="18" t="s">
        <v>14</v>
      </c>
      <c r="B13" s="21"/>
      <c r="C13" s="9"/>
      <c r="D13" s="9"/>
      <c r="E13" s="9"/>
      <c r="F13" s="9"/>
    </row>
    <row r="14" spans="1:6" s="11" customFormat="1" ht="15" customHeight="1">
      <c r="A14" s="18" t="s">
        <v>15</v>
      </c>
      <c r="B14" s="16"/>
      <c r="C14" s="9"/>
      <c r="D14" s="9"/>
      <c r="E14" s="9"/>
      <c r="F14" s="17">
        <f>+B14</f>
        <v>0</v>
      </c>
    </row>
    <row r="15" spans="1:6" s="11" customFormat="1" ht="15" customHeight="1">
      <c r="A15" s="22" t="s">
        <v>16</v>
      </c>
      <c r="B15" s="16"/>
      <c r="C15" s="9"/>
      <c r="D15" s="9"/>
      <c r="E15" s="9"/>
      <c r="F15" s="17"/>
    </row>
    <row r="16" spans="1:6" s="11" customFormat="1" ht="15" customHeight="1">
      <c r="A16" s="18" t="s">
        <v>17</v>
      </c>
      <c r="B16" s="62">
        <v>2058427041.8699999</v>
      </c>
      <c r="C16" s="9"/>
      <c r="D16" s="9"/>
      <c r="E16" s="9"/>
      <c r="F16" s="17">
        <f>+B16</f>
        <v>2058427041.8699999</v>
      </c>
    </row>
    <row r="17" spans="1:6" s="11" customFormat="1" ht="15" customHeight="1">
      <c r="A17" s="18" t="s">
        <v>18</v>
      </c>
      <c r="B17" s="62">
        <v>951821844.62</v>
      </c>
      <c r="C17" s="9"/>
      <c r="D17" s="9"/>
      <c r="E17" s="9"/>
      <c r="F17" s="17">
        <f>+B17</f>
        <v>951821844.62</v>
      </c>
    </row>
    <row r="18" spans="1:6" s="11" customFormat="1" ht="15" customHeight="1">
      <c r="A18" s="22" t="s">
        <v>19</v>
      </c>
      <c r="B18" s="62">
        <v>1301710931.1599998</v>
      </c>
      <c r="C18" s="9"/>
      <c r="D18" s="9"/>
      <c r="E18" s="9"/>
      <c r="F18" s="17">
        <f>+B18</f>
        <v>1301710931.1599998</v>
      </c>
    </row>
    <row r="19" spans="1:6" s="11" customFormat="1" ht="15" customHeight="1">
      <c r="A19" s="22" t="s">
        <v>20</v>
      </c>
      <c r="B19" s="62">
        <v>28663407.399999995</v>
      </c>
      <c r="C19" s="9"/>
      <c r="D19" s="9"/>
      <c r="E19" s="9"/>
      <c r="F19" s="17">
        <f>+B19</f>
        <v>28663407.399999995</v>
      </c>
    </row>
    <row r="20" spans="1:6" s="11" customFormat="1" ht="15" customHeight="1">
      <c r="A20" s="12" t="s">
        <v>21</v>
      </c>
      <c r="B20" s="13">
        <f>+SUM(B21:B27)</f>
        <v>2879266778.6600003</v>
      </c>
      <c r="C20" s="9"/>
      <c r="D20" s="9"/>
      <c r="E20" s="9"/>
      <c r="F20" s="14">
        <f>+B20</f>
        <v>2879266778.6600003</v>
      </c>
    </row>
    <row r="21" spans="1:6" s="11" customFormat="1" ht="15" customHeight="1">
      <c r="A21" s="18" t="s">
        <v>22</v>
      </c>
      <c r="B21" s="62">
        <v>210808378.5</v>
      </c>
      <c r="C21" s="9"/>
      <c r="D21" s="9"/>
      <c r="E21" s="9"/>
      <c r="F21" s="17">
        <f t="shared" ref="F21:F72" si="0">+B21</f>
        <v>210808378.5</v>
      </c>
    </row>
    <row r="22" spans="1:6" s="11" customFormat="1" ht="15" customHeight="1">
      <c r="A22" s="18" t="s">
        <v>23</v>
      </c>
      <c r="B22" s="62"/>
      <c r="C22" s="9"/>
      <c r="D22" s="9"/>
      <c r="E22" s="9"/>
      <c r="F22" s="17">
        <f t="shared" si="0"/>
        <v>0</v>
      </c>
    </row>
    <row r="23" spans="1:6" s="11" customFormat="1" ht="15" customHeight="1">
      <c r="A23" s="18" t="s">
        <v>24</v>
      </c>
      <c r="B23" s="62">
        <v>2490754525.29</v>
      </c>
      <c r="C23" s="9"/>
      <c r="D23" s="9"/>
      <c r="E23" s="9"/>
      <c r="F23" s="17">
        <f t="shared" si="0"/>
        <v>2490754525.29</v>
      </c>
    </row>
    <row r="24" spans="1:6" s="11" customFormat="1" ht="15" customHeight="1">
      <c r="A24" s="18" t="s">
        <v>25</v>
      </c>
      <c r="B24" s="62"/>
      <c r="C24" s="9"/>
      <c r="D24" s="9"/>
      <c r="E24" s="9"/>
      <c r="F24" s="17">
        <f t="shared" si="0"/>
        <v>0</v>
      </c>
    </row>
    <row r="25" spans="1:6" s="11" customFormat="1" ht="15" customHeight="1">
      <c r="A25" s="18" t="s">
        <v>26</v>
      </c>
      <c r="B25" s="62">
        <v>44574185.359999999</v>
      </c>
      <c r="C25" s="9"/>
      <c r="D25" s="9"/>
      <c r="E25" s="9"/>
      <c r="F25" s="17">
        <f t="shared" si="0"/>
        <v>44574185.359999999</v>
      </c>
    </row>
    <row r="26" spans="1:6" s="11" customFormat="1" ht="15" customHeight="1">
      <c r="A26" s="18" t="s">
        <v>27</v>
      </c>
      <c r="B26" s="62">
        <v>96882344.129999995</v>
      </c>
      <c r="C26" s="9"/>
      <c r="D26" s="9"/>
      <c r="E26" s="9"/>
      <c r="F26" s="17">
        <f t="shared" si="0"/>
        <v>96882344.129999995</v>
      </c>
    </row>
    <row r="27" spans="1:6" s="11" customFormat="1" ht="15" customHeight="1">
      <c r="A27" s="18" t="s">
        <v>15</v>
      </c>
      <c r="B27" s="62">
        <v>36247345.380000003</v>
      </c>
      <c r="C27" s="9"/>
      <c r="D27" s="9"/>
      <c r="E27" s="9"/>
      <c r="F27" s="17">
        <f t="shared" si="0"/>
        <v>36247345.380000003</v>
      </c>
    </row>
    <row r="28" spans="1:6" s="11" customFormat="1" ht="15" customHeight="1">
      <c r="A28" s="12" t="s">
        <v>28</v>
      </c>
      <c r="B28" s="23"/>
      <c r="C28" s="9"/>
      <c r="D28" s="9"/>
      <c r="E28" s="9"/>
      <c r="F28" s="14">
        <f t="shared" si="0"/>
        <v>0</v>
      </c>
    </row>
    <row r="29" spans="1:6" s="11" customFormat="1" ht="15" customHeight="1">
      <c r="A29" s="12" t="s">
        <v>29</v>
      </c>
      <c r="B29" s="13">
        <v>11427783.680000002</v>
      </c>
      <c r="C29" s="9"/>
      <c r="D29" s="9"/>
      <c r="E29" s="9"/>
      <c r="F29" s="14">
        <f t="shared" si="0"/>
        <v>11427783.680000002</v>
      </c>
    </row>
    <row r="30" spans="1:6" s="11" customFormat="1" ht="15" customHeight="1">
      <c r="A30" s="12" t="s">
        <v>30</v>
      </c>
      <c r="B30" s="13"/>
      <c r="C30" s="9"/>
      <c r="D30" s="9"/>
      <c r="E30" s="9"/>
      <c r="F30" s="14">
        <f t="shared" si="0"/>
        <v>0</v>
      </c>
    </row>
    <row r="31" spans="1:6" s="11" customFormat="1" ht="15" customHeight="1">
      <c r="A31" s="12" t="s">
        <v>31</v>
      </c>
      <c r="B31" s="13"/>
      <c r="C31" s="9"/>
      <c r="D31" s="9"/>
      <c r="E31" s="9"/>
      <c r="F31" s="14">
        <f t="shared" si="0"/>
        <v>0</v>
      </c>
    </row>
    <row r="32" spans="1:6" s="11" customFormat="1" ht="15" customHeight="1">
      <c r="A32" s="12" t="s">
        <v>32</v>
      </c>
      <c r="B32" s="13">
        <f>+SUM(B33:B36)</f>
        <v>3245395365.0900002</v>
      </c>
      <c r="C32" s="9"/>
      <c r="D32" s="9"/>
      <c r="E32" s="9"/>
      <c r="F32" s="14">
        <f t="shared" si="0"/>
        <v>3245395365.0900002</v>
      </c>
    </row>
    <row r="33" spans="1:6" s="11" customFormat="1" ht="15" customHeight="1">
      <c r="A33" s="18" t="s">
        <v>33</v>
      </c>
      <c r="B33" s="62">
        <v>741892868.87</v>
      </c>
      <c r="C33" s="9"/>
      <c r="D33" s="9"/>
      <c r="E33" s="9"/>
      <c r="F33" s="24">
        <f t="shared" si="0"/>
        <v>741892868.87</v>
      </c>
    </row>
    <row r="34" spans="1:6" s="11" customFormat="1" ht="15" customHeight="1">
      <c r="A34" s="18" t="s">
        <v>34</v>
      </c>
      <c r="B34" s="62">
        <v>198848306.09999999</v>
      </c>
      <c r="C34" s="9"/>
      <c r="D34" s="9"/>
      <c r="E34" s="9"/>
      <c r="F34" s="24">
        <f t="shared" si="0"/>
        <v>198848306.09999999</v>
      </c>
    </row>
    <row r="35" spans="1:6" s="11" customFormat="1" ht="15" customHeight="1">
      <c r="A35" s="18" t="s">
        <v>35</v>
      </c>
      <c r="B35" s="62">
        <v>2304654190.1199999</v>
      </c>
      <c r="C35" s="9"/>
      <c r="D35" s="9"/>
      <c r="E35" s="9"/>
      <c r="F35" s="24">
        <f t="shared" si="0"/>
        <v>2304654190.1199999</v>
      </c>
    </row>
    <row r="36" spans="1:6" s="11" customFormat="1" ht="15" customHeight="1">
      <c r="A36" s="18" t="s">
        <v>36</v>
      </c>
      <c r="B36" s="62"/>
      <c r="C36" s="9"/>
      <c r="D36" s="9"/>
      <c r="E36" s="9"/>
      <c r="F36" s="24">
        <f t="shared" si="0"/>
        <v>0</v>
      </c>
    </row>
    <row r="37" spans="1:6" s="11" customFormat="1" ht="15" customHeight="1">
      <c r="A37" s="7" t="s">
        <v>37</v>
      </c>
      <c r="B37" s="10">
        <f>+SUM(B38,B42,B43)</f>
        <v>13365994702.98</v>
      </c>
      <c r="C37" s="9"/>
      <c r="D37" s="9"/>
      <c r="E37" s="9"/>
      <c r="F37" s="10">
        <f t="shared" si="0"/>
        <v>13365994702.98</v>
      </c>
    </row>
    <row r="38" spans="1:6" s="11" customFormat="1" ht="15" customHeight="1">
      <c r="A38" s="12" t="s">
        <v>38</v>
      </c>
      <c r="B38" s="14">
        <f>+SUM(B39:B41)</f>
        <v>13189066665.439999</v>
      </c>
      <c r="C38" s="9"/>
      <c r="D38" s="9"/>
      <c r="E38" s="9"/>
      <c r="F38" s="14">
        <f t="shared" si="0"/>
        <v>13189066665.439999</v>
      </c>
    </row>
    <row r="39" spans="1:6" s="27" customFormat="1" ht="15" customHeight="1">
      <c r="A39" s="18" t="s">
        <v>39</v>
      </c>
      <c r="B39" s="62">
        <v>10022988752.17</v>
      </c>
      <c r="C39" s="25"/>
      <c r="D39" s="25"/>
      <c r="E39" s="25"/>
      <c r="F39" s="26">
        <f t="shared" si="0"/>
        <v>10022988752.17</v>
      </c>
    </row>
    <row r="40" spans="1:6" s="27" customFormat="1" ht="15" customHeight="1">
      <c r="A40" s="18" t="s">
        <v>40</v>
      </c>
      <c r="B40" s="62">
        <v>2885743622.6099997</v>
      </c>
      <c r="C40" s="25"/>
      <c r="D40" s="25"/>
      <c r="E40" s="25"/>
      <c r="F40" s="26">
        <f t="shared" si="0"/>
        <v>2885743622.6099997</v>
      </c>
    </row>
    <row r="41" spans="1:6" s="27" customFormat="1" ht="15" customHeight="1">
      <c r="A41" s="18" t="s">
        <v>41</v>
      </c>
      <c r="B41" s="62">
        <v>280334290.65999997</v>
      </c>
      <c r="C41" s="25"/>
      <c r="D41" s="25"/>
      <c r="E41" s="25"/>
      <c r="F41" s="26">
        <f t="shared" si="0"/>
        <v>280334290.65999997</v>
      </c>
    </row>
    <row r="42" spans="1:6" s="11" customFormat="1" ht="15" customHeight="1">
      <c r="A42" s="12" t="s">
        <v>42</v>
      </c>
      <c r="B42" s="28"/>
      <c r="C42" s="9"/>
      <c r="D42" s="9"/>
      <c r="E42" s="9"/>
      <c r="F42" s="14">
        <f t="shared" si="0"/>
        <v>0</v>
      </c>
    </row>
    <row r="43" spans="1:6" s="11" customFormat="1" ht="15" customHeight="1">
      <c r="A43" s="29" t="s">
        <v>43</v>
      </c>
      <c r="B43" s="28">
        <v>176928037.53999999</v>
      </c>
      <c r="C43" s="30"/>
      <c r="D43" s="30"/>
      <c r="E43" s="30"/>
      <c r="F43" s="14">
        <f t="shared" si="0"/>
        <v>176928037.53999999</v>
      </c>
    </row>
    <row r="44" spans="1:6" s="11" customFormat="1" ht="15" customHeight="1">
      <c r="A44" s="31" t="s">
        <v>44</v>
      </c>
      <c r="B44" s="32">
        <f>+B8-B37</f>
        <v>-2079654516.6599998</v>
      </c>
      <c r="C44" s="33"/>
      <c r="D44" s="33"/>
      <c r="E44" s="33"/>
      <c r="F44" s="32">
        <f t="shared" si="0"/>
        <v>-2079654516.6599998</v>
      </c>
    </row>
    <row r="45" spans="1:6" s="11" customFormat="1" ht="15" customHeight="1">
      <c r="A45" s="34" t="s">
        <v>45</v>
      </c>
      <c r="B45" s="35">
        <f>+SUM(B46:B47,B52)</f>
        <v>801028467.05999994</v>
      </c>
      <c r="C45" s="36"/>
      <c r="D45" s="36"/>
      <c r="E45" s="36"/>
      <c r="F45" s="35">
        <f t="shared" si="0"/>
        <v>801028467.05999994</v>
      </c>
    </row>
    <row r="46" spans="1:6" s="11" customFormat="1" ht="15" customHeight="1">
      <c r="A46" s="12" t="s">
        <v>46</v>
      </c>
      <c r="B46" s="14"/>
      <c r="C46" s="9"/>
      <c r="D46" s="9"/>
      <c r="E46" s="9"/>
      <c r="F46" s="14">
        <f t="shared" si="0"/>
        <v>0</v>
      </c>
    </row>
    <row r="47" spans="1:6" s="11" customFormat="1" ht="15" customHeight="1">
      <c r="A47" s="12" t="s">
        <v>47</v>
      </c>
      <c r="B47" s="14">
        <f>+SUM(B48:B51)</f>
        <v>801028467.05999994</v>
      </c>
      <c r="C47" s="9"/>
      <c r="D47" s="9"/>
      <c r="E47" s="9"/>
      <c r="F47" s="14">
        <f t="shared" si="0"/>
        <v>801028467.05999994</v>
      </c>
    </row>
    <row r="48" spans="1:6" s="11" customFormat="1" ht="15" customHeight="1">
      <c r="A48" s="18" t="s">
        <v>33</v>
      </c>
      <c r="B48" s="37"/>
      <c r="C48" s="9"/>
      <c r="D48" s="9"/>
      <c r="E48" s="9"/>
      <c r="F48" s="17">
        <f t="shared" si="0"/>
        <v>0</v>
      </c>
    </row>
    <row r="49" spans="1:7" s="11" customFormat="1" ht="15" customHeight="1">
      <c r="A49" s="18" t="s">
        <v>34</v>
      </c>
      <c r="B49" s="37">
        <v>584624347.78999996</v>
      </c>
      <c r="C49" s="9"/>
      <c r="D49" s="9"/>
      <c r="E49" s="9"/>
      <c r="F49" s="17">
        <f t="shared" si="0"/>
        <v>584624347.78999996</v>
      </c>
    </row>
    <row r="50" spans="1:7" s="11" customFormat="1" ht="15" customHeight="1">
      <c r="A50" s="18" t="s">
        <v>35</v>
      </c>
      <c r="B50" s="37">
        <v>216404119.27000001</v>
      </c>
      <c r="C50" s="9"/>
      <c r="D50" s="9"/>
      <c r="E50" s="9"/>
      <c r="F50" s="17">
        <f t="shared" si="0"/>
        <v>216404119.27000001</v>
      </c>
    </row>
    <row r="51" spans="1:7" s="11" customFormat="1" ht="15" customHeight="1">
      <c r="A51" s="18" t="s">
        <v>36</v>
      </c>
      <c r="B51" s="37"/>
      <c r="C51" s="9"/>
      <c r="D51" s="9"/>
      <c r="E51" s="9"/>
      <c r="F51" s="17">
        <f t="shared" si="0"/>
        <v>0</v>
      </c>
    </row>
    <row r="52" spans="1:7" s="11" customFormat="1" ht="15" customHeight="1">
      <c r="A52" s="12" t="s">
        <v>48</v>
      </c>
      <c r="B52" s="14"/>
      <c r="C52" s="9"/>
      <c r="D52" s="9"/>
      <c r="E52" s="9"/>
      <c r="F52" s="14">
        <f t="shared" si="0"/>
        <v>0</v>
      </c>
    </row>
    <row r="53" spans="1:7" s="11" customFormat="1" ht="15" customHeight="1">
      <c r="A53" s="7" t="s">
        <v>49</v>
      </c>
      <c r="B53" s="10">
        <f>+SUM(B54:B56)</f>
        <v>1121859298.73</v>
      </c>
      <c r="C53" s="9"/>
      <c r="D53" s="9"/>
      <c r="E53" s="9"/>
      <c r="F53" s="10">
        <f t="shared" si="0"/>
        <v>1121859298.73</v>
      </c>
    </row>
    <row r="54" spans="1:7" s="11" customFormat="1" ht="15" customHeight="1">
      <c r="A54" s="12" t="s">
        <v>50</v>
      </c>
      <c r="B54" s="63">
        <v>130260835.66</v>
      </c>
      <c r="C54" s="9"/>
      <c r="D54" s="9"/>
      <c r="E54" s="9"/>
      <c r="F54" s="14">
        <f t="shared" si="0"/>
        <v>130260835.66</v>
      </c>
    </row>
    <row r="55" spans="1:7" s="11" customFormat="1" ht="15" customHeight="1">
      <c r="A55" s="12" t="s">
        <v>51</v>
      </c>
      <c r="B55" s="63">
        <v>991598463.07000005</v>
      </c>
      <c r="C55" s="9"/>
      <c r="D55" s="9"/>
      <c r="E55" s="9"/>
      <c r="F55" s="14">
        <f t="shared" si="0"/>
        <v>991598463.07000005</v>
      </c>
    </row>
    <row r="56" spans="1:7" s="11" customFormat="1" ht="15" customHeight="1">
      <c r="A56" s="12" t="s">
        <v>52</v>
      </c>
      <c r="B56" s="14">
        <v>0</v>
      </c>
      <c r="C56" s="9"/>
      <c r="D56" s="9"/>
      <c r="E56" s="9"/>
      <c r="F56" s="14">
        <f t="shared" si="0"/>
        <v>0</v>
      </c>
    </row>
    <row r="57" spans="1:7" s="11" customFormat="1" ht="15" customHeight="1">
      <c r="A57" s="38" t="s">
        <v>53</v>
      </c>
      <c r="B57" s="39">
        <f>+B8+B45</f>
        <v>12087368653.379999</v>
      </c>
      <c r="C57" s="40"/>
      <c r="D57" s="40"/>
      <c r="E57" s="40"/>
      <c r="F57" s="39">
        <f t="shared" si="0"/>
        <v>12087368653.379999</v>
      </c>
    </row>
    <row r="58" spans="1:7" s="11" customFormat="1" ht="15" customHeight="1">
      <c r="A58" s="41" t="s">
        <v>54</v>
      </c>
      <c r="B58" s="42">
        <f>+B37+B53</f>
        <v>14487854001.709999</v>
      </c>
      <c r="C58" s="43"/>
      <c r="D58" s="43"/>
      <c r="E58" s="43"/>
      <c r="F58" s="42">
        <f t="shared" si="0"/>
        <v>14487854001.709999</v>
      </c>
    </row>
    <row r="59" spans="1:7" s="45" customFormat="1" ht="15" customHeight="1">
      <c r="A59" s="44" t="s">
        <v>55</v>
      </c>
      <c r="B59" s="35">
        <f>+B57-B58</f>
        <v>-2400485348.3299999</v>
      </c>
      <c r="C59" s="36"/>
      <c r="D59" s="36"/>
      <c r="E59" s="36"/>
      <c r="F59" s="35">
        <f t="shared" si="0"/>
        <v>-2400485348.3299999</v>
      </c>
    </row>
    <row r="60" spans="1:7" s="45" customFormat="1" ht="15" customHeight="1">
      <c r="A60" s="15" t="s">
        <v>56</v>
      </c>
      <c r="B60" s="9"/>
      <c r="C60" s="9"/>
      <c r="D60" s="9"/>
      <c r="E60" s="9"/>
      <c r="F60" s="9"/>
    </row>
    <row r="61" spans="1:7" s="45" customFormat="1" ht="15" customHeight="1">
      <c r="A61" s="15" t="s">
        <v>57</v>
      </c>
      <c r="B61" s="9"/>
      <c r="C61" s="9"/>
      <c r="D61" s="9"/>
      <c r="E61" s="9"/>
      <c r="F61" s="9"/>
    </row>
    <row r="62" spans="1:7" s="45" customFormat="1" ht="15" customHeight="1">
      <c r="A62" s="46" t="s">
        <v>58</v>
      </c>
      <c r="B62" s="10">
        <f>+B59+B60+B61</f>
        <v>-2400485348.3299999</v>
      </c>
      <c r="C62" s="47"/>
      <c r="D62" s="47"/>
      <c r="E62" s="47"/>
      <c r="F62" s="10">
        <f t="shared" si="0"/>
        <v>-2400485348.3299999</v>
      </c>
    </row>
    <row r="63" spans="1:7" s="50" customFormat="1" ht="6" customHeight="1">
      <c r="A63" s="48"/>
      <c r="B63" s="17"/>
      <c r="C63" s="9"/>
      <c r="D63" s="9"/>
      <c r="E63" s="9"/>
      <c r="F63" s="17"/>
      <c r="G63" s="49"/>
    </row>
    <row r="64" spans="1:7" ht="15" customHeight="1">
      <c r="A64" s="38" t="s">
        <v>59</v>
      </c>
      <c r="B64" s="39">
        <f>+B57-B65</f>
        <v>-2400485348.3299999</v>
      </c>
      <c r="C64" s="40"/>
      <c r="D64" s="40"/>
      <c r="E64" s="40"/>
      <c r="F64" s="39">
        <f t="shared" si="0"/>
        <v>-2400485348.3299999</v>
      </c>
    </row>
    <row r="65" spans="1:6" ht="15" customHeight="1">
      <c r="A65" s="34" t="s">
        <v>60</v>
      </c>
      <c r="B65" s="35">
        <f>+B58-B42</f>
        <v>14487854001.709999</v>
      </c>
      <c r="C65" s="36"/>
      <c r="D65" s="36"/>
      <c r="E65" s="36"/>
      <c r="F65" s="35">
        <f t="shared" si="0"/>
        <v>14487854001.709999</v>
      </c>
    </row>
    <row r="66" spans="1:6" s="54" customFormat="1" ht="15" customHeight="1">
      <c r="A66" s="51"/>
      <c r="B66" s="52"/>
      <c r="C66" s="53"/>
      <c r="D66" s="53"/>
      <c r="E66" s="53"/>
      <c r="F66" s="53"/>
    </row>
    <row r="67" spans="1:6" ht="15" customHeight="1">
      <c r="A67" s="55" t="s">
        <v>61</v>
      </c>
      <c r="B67" s="10">
        <f>+SUM(B68:B69)</f>
        <v>448104567.74999994</v>
      </c>
      <c r="C67" s="9"/>
      <c r="D67" s="9"/>
      <c r="E67" s="9"/>
      <c r="F67" s="10">
        <f t="shared" si="0"/>
        <v>448104567.74999994</v>
      </c>
    </row>
    <row r="68" spans="1:6" ht="15" customHeight="1">
      <c r="A68" s="56" t="s">
        <v>62</v>
      </c>
      <c r="B68" s="37">
        <v>8788768.0899999999</v>
      </c>
      <c r="C68" s="9"/>
      <c r="D68" s="9"/>
      <c r="E68" s="9"/>
      <c r="F68" s="17">
        <f t="shared" si="0"/>
        <v>8788768.0899999999</v>
      </c>
    </row>
    <row r="69" spans="1:6" ht="15" customHeight="1">
      <c r="A69" s="56" t="s">
        <v>63</v>
      </c>
      <c r="B69" s="37">
        <v>439315799.65999997</v>
      </c>
      <c r="C69" s="9"/>
      <c r="D69" s="9"/>
      <c r="E69" s="9"/>
      <c r="F69" s="17">
        <f>+B69</f>
        <v>439315799.65999997</v>
      </c>
    </row>
    <row r="70" spans="1:6" ht="15" customHeight="1">
      <c r="A70" s="55" t="s">
        <v>64</v>
      </c>
      <c r="B70" s="10">
        <f>+SUM(B71:B72)</f>
        <v>238491757.13000003</v>
      </c>
      <c r="C70" s="9"/>
      <c r="D70" s="9"/>
      <c r="E70" s="9"/>
      <c r="F70" s="10">
        <f t="shared" si="0"/>
        <v>238491757.13000003</v>
      </c>
    </row>
    <row r="71" spans="1:6" ht="15" customHeight="1">
      <c r="A71" s="56" t="s">
        <v>65</v>
      </c>
      <c r="B71" s="37">
        <v>6616632.4500000002</v>
      </c>
      <c r="C71" s="9"/>
      <c r="D71" s="9"/>
      <c r="E71" s="9"/>
      <c r="F71" s="17">
        <f t="shared" si="0"/>
        <v>6616632.4500000002</v>
      </c>
    </row>
    <row r="72" spans="1:6" ht="15" customHeight="1">
      <c r="A72" s="57" t="s">
        <v>66</v>
      </c>
      <c r="B72" s="59">
        <v>231875124.68000004</v>
      </c>
      <c r="C72" s="58"/>
      <c r="D72" s="58"/>
      <c r="E72" s="58"/>
      <c r="F72" s="59">
        <f t="shared" si="0"/>
        <v>231875124.68000004</v>
      </c>
    </row>
    <row r="73" spans="1:6">
      <c r="A73" s="60"/>
      <c r="B73" s="61"/>
      <c r="C73" s="61"/>
      <c r="D73" s="61"/>
      <c r="E73" s="61"/>
      <c r="F73" s="61"/>
    </row>
  </sheetData>
  <mergeCells count="6">
    <mergeCell ref="F6:F7"/>
    <mergeCell ref="A1:B1"/>
    <mergeCell ref="A2:B2"/>
    <mergeCell ref="A3:B3"/>
    <mergeCell ref="A6:A7"/>
    <mergeCell ref="B6:E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Nefa</dc:creator>
  <cp:lastModifiedBy>mariela.pepe</cp:lastModifiedBy>
  <dcterms:created xsi:type="dcterms:W3CDTF">2024-05-10T12:21:16Z</dcterms:created>
  <dcterms:modified xsi:type="dcterms:W3CDTF">2024-07-30T13:09:34Z</dcterms:modified>
</cp:coreProperties>
</file>